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pivotTables/pivotTable3.xml" ContentType="application/vnd.openxmlformats-officedocument.spreadsheetml.pivotTable+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pivotTables/pivotTable1.xml" ContentType="application/vnd.openxmlformats-officedocument.spreadsheetml.pivotTable+xml"/>
  <Override PartName="/xl/drawings/drawing5.xml" ContentType="application/vnd.openxmlformats-officedocument.drawing+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calcChain.xml" ContentType="application/vnd.openxmlformats-officedocument.spreadsheetml.calcChain+xml"/>
  <Override PartName="/xl/pivotCache/pivotCacheRecords3.xml" ContentType="application/vnd.openxmlformats-officedocument.spreadsheetml.pivotCacheRecords+xml"/>
  <Override PartName="/xl/sharedStrings.xml" ContentType="application/vnd.openxmlformats-officedocument.spreadsheetml.sharedStrings+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hidePivotFieldList="1"/>
  <bookViews>
    <workbookView xWindow="-30" yWindow="5055" windowWidth="18960" windowHeight="5745" tabRatio="945"/>
  </bookViews>
  <sheets>
    <sheet name="Intro" sheetId="2" r:id="rId1"/>
    <sheet name="Changes to data" sheetId="36" r:id="rId2"/>
    <sheet name="WHO DDD Values" sheetId="4" r:id="rId3"/>
    <sheet name="Table 1- Scotland Summary Data " sheetId="5" r:id="rId4"/>
    <sheet name="Table 2 - NHS Board Data" sheetId="19" r:id="rId5"/>
    <sheet name="Table 2 DATA" sheetId="24" state="hidden" r:id="rId6"/>
    <sheet name="Table 3 -Methadone Costs &amp; Fees" sheetId="15" r:id="rId7"/>
    <sheet name="Table 3 DATA" sheetId="28" state="hidden" r:id="rId8"/>
    <sheet name="Table 4 - Methadone dispensing" sheetId="16" r:id="rId9"/>
    <sheet name="Table 4 DATA" sheetId="30" state="hidden" r:id="rId10"/>
    <sheet name="NRS Population" sheetId="32" state="hidden" r:id="rId11"/>
    <sheet name="Chart data" sheetId="33" state="hidden" r:id="rId12"/>
    <sheet name="Chart" sheetId="34" r:id="rId13"/>
  </sheets>
  <externalReferences>
    <externalReference r:id="rId14"/>
  </externalReferences>
  <definedNames>
    <definedName name="Databa">#REF!</definedName>
    <definedName name="_xlnm.Database" localSheetId="1">#REF!</definedName>
    <definedName name="_xlnm.Database">#REF!</definedName>
    <definedName name="_xlnm.Print_Area" localSheetId="1">'Changes to data'!$B$2:$J$8</definedName>
    <definedName name="_xlnm.Print_Area" localSheetId="0">Intro!$B$2:$J$32</definedName>
    <definedName name="_xlnm.Print_Area" localSheetId="3">'Table 1- Scotland Summary Data '!$B$2:$L$71</definedName>
    <definedName name="_xlnm.Print_Area" localSheetId="4">'Table 2 - NHS Board Data'!$B$2:$L$123</definedName>
    <definedName name="_xlnm.Print_Area" localSheetId="6">'Table 3 -Methadone Costs &amp; Fees'!$B$2:$H$47</definedName>
    <definedName name="_xlnm.Print_Area" localSheetId="8">'Table 4 - Methadone dispensing'!$B$2:$H$45</definedName>
    <definedName name="_xlnm.Print_Area" localSheetId="2">'WHO DDD Values'!$B$2:$F$17</definedName>
  </definedNames>
  <calcPr calcId="125725"/>
  <pivotCaches>
    <pivotCache cacheId="0" r:id="rId15"/>
    <pivotCache cacheId="1" r:id="rId16"/>
    <pivotCache cacheId="2" r:id="rId17"/>
  </pivotCaches>
</workbook>
</file>

<file path=xl/calcChain.xml><?xml version="1.0" encoding="utf-8"?>
<calcChain xmlns="http://schemas.openxmlformats.org/spreadsheetml/2006/main">
  <c r="J37" i="15"/>
  <c r="J36"/>
  <c r="J35"/>
  <c r="J34"/>
  <c r="J33"/>
  <c r="J32"/>
  <c r="J31"/>
  <c r="J30"/>
  <c r="J29"/>
  <c r="J28"/>
  <c r="K36"/>
  <c r="E83" i="19"/>
  <c r="G3" i="28"/>
  <c r="G5"/>
  <c r="H3"/>
  <c r="C17" i="5"/>
  <c r="G6" i="28"/>
  <c r="H6"/>
  <c r="C31" i="16"/>
  <c r="L66" i="5"/>
  <c r="L56"/>
  <c r="L46"/>
  <c r="L37"/>
  <c r="L27"/>
  <c r="L17"/>
  <c r="K66"/>
  <c r="K56"/>
  <c r="K46"/>
  <c r="K37"/>
  <c r="K27"/>
  <c r="K17"/>
  <c r="C82" i="19"/>
  <c r="C104" s="1"/>
  <c r="C29" i="15"/>
  <c r="J17" i="5"/>
  <c r="J37"/>
  <c r="I37"/>
  <c r="H37"/>
  <c r="G37"/>
  <c r="F37"/>
  <c r="J66"/>
  <c r="I66"/>
  <c r="H66"/>
  <c r="G66"/>
  <c r="F66"/>
  <c r="E66"/>
  <c r="D66"/>
  <c r="C66"/>
  <c r="J56"/>
  <c r="I56"/>
  <c r="H56"/>
  <c r="G56"/>
  <c r="F56"/>
  <c r="E56"/>
  <c r="D56"/>
  <c r="C56"/>
  <c r="J46"/>
  <c r="I46"/>
  <c r="H46"/>
  <c r="G46"/>
  <c r="F46"/>
  <c r="E46"/>
  <c r="D46"/>
  <c r="C46"/>
  <c r="I17"/>
  <c r="H17"/>
  <c r="G17"/>
  <c r="F17"/>
  <c r="E17"/>
  <c r="D17"/>
  <c r="J27"/>
  <c r="I27"/>
  <c r="H27"/>
  <c r="G27"/>
  <c r="F27"/>
  <c r="E27"/>
  <c r="D27"/>
  <c r="C27"/>
  <c r="G7" i="28"/>
  <c r="H7"/>
  <c r="G4"/>
  <c r="H4"/>
  <c r="H5"/>
  <c r="G8"/>
  <c r="H8"/>
  <c r="G9"/>
  <c r="H9"/>
  <c r="G10"/>
  <c r="H10"/>
  <c r="G11"/>
  <c r="H11"/>
  <c r="G12"/>
  <c r="H12"/>
  <c r="G13"/>
  <c r="H13"/>
  <c r="G14"/>
  <c r="H14"/>
  <c r="G15"/>
  <c r="H15"/>
  <c r="G16"/>
  <c r="H16"/>
  <c r="G17"/>
  <c r="H17"/>
  <c r="G18"/>
  <c r="H18"/>
  <c r="G19"/>
  <c r="H19"/>
  <c r="G20"/>
  <c r="H20"/>
  <c r="G21"/>
  <c r="H21"/>
  <c r="G22"/>
  <c r="H22"/>
  <c r="G23"/>
  <c r="H23"/>
  <c r="G24"/>
  <c r="H24"/>
  <c r="G25"/>
  <c r="H25"/>
  <c r="G26"/>
  <c r="H26"/>
  <c r="G27"/>
  <c r="H27"/>
  <c r="G28"/>
  <c r="H28"/>
  <c r="G29"/>
  <c r="H29"/>
  <c r="G30"/>
  <c r="H30"/>
  <c r="G31"/>
  <c r="H31"/>
  <c r="G32"/>
  <c r="H32"/>
  <c r="G33"/>
  <c r="H33"/>
  <c r="G34"/>
  <c r="H34"/>
  <c r="G35"/>
  <c r="H35"/>
  <c r="G36"/>
  <c r="H36"/>
  <c r="G37"/>
  <c r="H37"/>
  <c r="G38"/>
  <c r="H38"/>
  <c r="G39"/>
  <c r="H39"/>
  <c r="G40"/>
  <c r="H40"/>
  <c r="G41"/>
  <c r="H41"/>
  <c r="G42"/>
  <c r="H42"/>
  <c r="G43"/>
  <c r="H43"/>
  <c r="G44"/>
  <c r="H44"/>
  <c r="G45"/>
  <c r="H45"/>
  <c r="G46"/>
  <c r="H46"/>
  <c r="G47"/>
  <c r="H47"/>
  <c r="G48"/>
  <c r="H48"/>
  <c r="G49"/>
  <c r="H49"/>
  <c r="G50"/>
  <c r="H50"/>
  <c r="G51"/>
  <c r="H51"/>
  <c r="G52"/>
  <c r="H52"/>
  <c r="G53"/>
  <c r="H53"/>
  <c r="G54"/>
  <c r="H54"/>
  <c r="G55"/>
  <c r="H55"/>
  <c r="G56"/>
  <c r="H56"/>
  <c r="G57"/>
  <c r="H57"/>
  <c r="G58"/>
  <c r="H58"/>
  <c r="G59"/>
  <c r="H59"/>
  <c r="G60"/>
  <c r="H60"/>
  <c r="G61"/>
  <c r="H61"/>
  <c r="G62"/>
  <c r="H62"/>
  <c r="G63"/>
  <c r="H63"/>
  <c r="G64"/>
  <c r="H64"/>
  <c r="G65"/>
  <c r="H65"/>
  <c r="G66"/>
  <c r="H66"/>
  <c r="G67"/>
  <c r="H67"/>
  <c r="G68"/>
  <c r="H68"/>
  <c r="G69"/>
  <c r="H69"/>
  <c r="G70"/>
  <c r="H70"/>
  <c r="G71"/>
  <c r="H71"/>
  <c r="G72"/>
  <c r="H72"/>
  <c r="G73"/>
  <c r="H73"/>
  <c r="G74"/>
  <c r="H74"/>
  <c r="G75"/>
  <c r="H75"/>
  <c r="G76"/>
  <c r="H76"/>
  <c r="G77"/>
  <c r="H77"/>
  <c r="G78"/>
  <c r="H78"/>
  <c r="G79"/>
  <c r="H79"/>
  <c r="G80"/>
  <c r="H80"/>
  <c r="G81"/>
  <c r="H81"/>
  <c r="G82"/>
  <c r="H82"/>
  <c r="G83"/>
  <c r="H83"/>
  <c r="G84"/>
  <c r="H84"/>
  <c r="G85"/>
  <c r="H85"/>
  <c r="G86"/>
  <c r="H86"/>
  <c r="G87"/>
  <c r="H87"/>
  <c r="G88"/>
  <c r="H88"/>
  <c r="G89"/>
  <c r="H89"/>
  <c r="G90"/>
  <c r="H90"/>
  <c r="G91"/>
  <c r="H91"/>
  <c r="G92"/>
  <c r="H92"/>
  <c r="G93"/>
  <c r="H93"/>
  <c r="G94"/>
  <c r="H94"/>
  <c r="G95"/>
  <c r="H95"/>
  <c r="G96"/>
  <c r="H96"/>
  <c r="G97"/>
  <c r="H97"/>
  <c r="G98"/>
  <c r="H98"/>
  <c r="G99"/>
  <c r="H99"/>
  <c r="G100"/>
  <c r="H100"/>
  <c r="G101"/>
  <c r="H101"/>
  <c r="G102"/>
  <c r="H102"/>
  <c r="G103"/>
  <c r="H103"/>
  <c r="G104"/>
  <c r="H104"/>
  <c r="G105"/>
  <c r="H105"/>
  <c r="G106"/>
  <c r="H106"/>
  <c r="G107"/>
  <c r="H107"/>
  <c r="G108"/>
  <c r="H108"/>
  <c r="G109"/>
  <c r="H109"/>
  <c r="G110"/>
  <c r="H110"/>
  <c r="G111"/>
  <c r="H111"/>
  <c r="G112"/>
  <c r="H112"/>
  <c r="G113"/>
  <c r="H113"/>
  <c r="G114"/>
  <c r="H114"/>
  <c r="G115"/>
  <c r="H115"/>
  <c r="G116"/>
  <c r="H116"/>
  <c r="G117"/>
  <c r="H117"/>
  <c r="G118"/>
  <c r="H118"/>
  <c r="G119"/>
  <c r="H119"/>
  <c r="G120"/>
  <c r="H120"/>
  <c r="G121"/>
  <c r="H121"/>
  <c r="G122"/>
  <c r="H122"/>
  <c r="G123"/>
  <c r="H123"/>
  <c r="G124"/>
  <c r="H124"/>
  <c r="G125"/>
  <c r="H125"/>
  <c r="G126"/>
  <c r="H126"/>
  <c r="G127"/>
  <c r="H127"/>
  <c r="G128"/>
  <c r="H128"/>
  <c r="G129"/>
  <c r="H129"/>
  <c r="G130"/>
  <c r="H130"/>
  <c r="G131"/>
  <c r="H131"/>
  <c r="G132"/>
  <c r="H132"/>
  <c r="G133"/>
  <c r="H133"/>
  <c r="G134"/>
  <c r="H134"/>
  <c r="G135"/>
  <c r="H135"/>
  <c r="G136"/>
  <c r="H136"/>
  <c r="G137"/>
  <c r="H137"/>
  <c r="G138"/>
  <c r="H138"/>
  <c r="G139"/>
  <c r="H139"/>
  <c r="G140"/>
  <c r="H140"/>
  <c r="G141"/>
  <c r="H141"/>
  <c r="G142"/>
  <c r="H142"/>
  <c r="D26" i="16"/>
  <c r="F26" s="1"/>
  <c r="E26"/>
  <c r="D27"/>
  <c r="F27" s="1"/>
  <c r="E27"/>
  <c r="D28"/>
  <c r="E28"/>
  <c r="D29"/>
  <c r="E29"/>
  <c r="D30"/>
  <c r="F30" s="1"/>
  <c r="E30"/>
  <c r="D31"/>
  <c r="E31"/>
  <c r="D32"/>
  <c r="E32"/>
  <c r="D33"/>
  <c r="E33"/>
  <c r="D34"/>
  <c r="E34"/>
  <c r="D35"/>
  <c r="E35"/>
  <c r="C27"/>
  <c r="H27" s="1"/>
  <c r="C28"/>
  <c r="C29"/>
  <c r="H29" s="1"/>
  <c r="C30"/>
  <c r="H31"/>
  <c r="C32"/>
  <c r="C33"/>
  <c r="H33"/>
  <c r="C34"/>
  <c r="C35"/>
  <c r="H35" s="1"/>
  <c r="C26"/>
  <c r="H26" s="1"/>
  <c r="D28" i="15"/>
  <c r="E28"/>
  <c r="F28"/>
  <c r="D29"/>
  <c r="E29"/>
  <c r="F29"/>
  <c r="D30"/>
  <c r="E30"/>
  <c r="F30"/>
  <c r="D31"/>
  <c r="E31"/>
  <c r="F31"/>
  <c r="D32"/>
  <c r="E32"/>
  <c r="F32"/>
  <c r="D33"/>
  <c r="E33"/>
  <c r="F33"/>
  <c r="D34"/>
  <c r="E34"/>
  <c r="F34"/>
  <c r="D35"/>
  <c r="E35"/>
  <c r="F35"/>
  <c r="D36"/>
  <c r="E36"/>
  <c r="F36"/>
  <c r="D37"/>
  <c r="E37"/>
  <c r="F37"/>
  <c r="C30"/>
  <c r="G30" s="1"/>
  <c r="C31"/>
  <c r="C32"/>
  <c r="G32" s="1"/>
  <c r="C33"/>
  <c r="C34"/>
  <c r="C35"/>
  <c r="C36"/>
  <c r="G36" s="1"/>
  <c r="C37"/>
  <c r="G37"/>
  <c r="C28"/>
  <c r="G28"/>
  <c r="C83" i="19"/>
  <c r="C105" s="1"/>
  <c r="D83"/>
  <c r="D105"/>
  <c r="E105"/>
  <c r="F83"/>
  <c r="F105" s="1"/>
  <c r="G83"/>
  <c r="G105" s="1"/>
  <c r="H83"/>
  <c r="H105" s="1"/>
  <c r="I83"/>
  <c r="I105" s="1"/>
  <c r="J83"/>
  <c r="J105" s="1"/>
  <c r="K83"/>
  <c r="K105" s="1"/>
  <c r="L83"/>
  <c r="L105" s="1"/>
  <c r="C84"/>
  <c r="C106" s="1"/>
  <c r="D84"/>
  <c r="D106" s="1"/>
  <c r="E84"/>
  <c r="E106" s="1"/>
  <c r="F84"/>
  <c r="F106" s="1"/>
  <c r="G84"/>
  <c r="G106" s="1"/>
  <c r="H84"/>
  <c r="H106" s="1"/>
  <c r="I84"/>
  <c r="I106" s="1"/>
  <c r="J84"/>
  <c r="J106" s="1"/>
  <c r="K84"/>
  <c r="K106" s="1"/>
  <c r="L84"/>
  <c r="L106" s="1"/>
  <c r="C85"/>
  <c r="C107" s="1"/>
  <c r="D85"/>
  <c r="D107" s="1"/>
  <c r="E85"/>
  <c r="E107" s="1"/>
  <c r="F85"/>
  <c r="F107" s="1"/>
  <c r="G85"/>
  <c r="G107" s="1"/>
  <c r="H85"/>
  <c r="H107" s="1"/>
  <c r="I85"/>
  <c r="I107" s="1"/>
  <c r="J85"/>
  <c r="J107" s="1"/>
  <c r="K85"/>
  <c r="K107" s="1"/>
  <c r="L85"/>
  <c r="L107" s="1"/>
  <c r="C86"/>
  <c r="C108" s="1"/>
  <c r="D86"/>
  <c r="D108" s="1"/>
  <c r="E86"/>
  <c r="E108" s="1"/>
  <c r="F86"/>
  <c r="F108" s="1"/>
  <c r="G86"/>
  <c r="G108" s="1"/>
  <c r="H86"/>
  <c r="H108" s="1"/>
  <c r="I86"/>
  <c r="I108" s="1"/>
  <c r="J86"/>
  <c r="J108" s="1"/>
  <c r="K86"/>
  <c r="K108" s="1"/>
  <c r="L86"/>
  <c r="L108" s="1"/>
  <c r="C87"/>
  <c r="C109" s="1"/>
  <c r="D87"/>
  <c r="D109" s="1"/>
  <c r="E87"/>
  <c r="E109" s="1"/>
  <c r="F87"/>
  <c r="F109" s="1"/>
  <c r="G87"/>
  <c r="G109" s="1"/>
  <c r="H87"/>
  <c r="H109" s="1"/>
  <c r="I87"/>
  <c r="I109" s="1"/>
  <c r="J87"/>
  <c r="J109" s="1"/>
  <c r="K87"/>
  <c r="K109" s="1"/>
  <c r="L87"/>
  <c r="L109" s="1"/>
  <c r="C88"/>
  <c r="C110" s="1"/>
  <c r="D88"/>
  <c r="D110" s="1"/>
  <c r="E88"/>
  <c r="E110" s="1"/>
  <c r="F88"/>
  <c r="F110" s="1"/>
  <c r="G88"/>
  <c r="G110" s="1"/>
  <c r="H88"/>
  <c r="H110" s="1"/>
  <c r="I88"/>
  <c r="I110" s="1"/>
  <c r="J88"/>
  <c r="J110" s="1"/>
  <c r="K88"/>
  <c r="K110" s="1"/>
  <c r="L88"/>
  <c r="L110" s="1"/>
  <c r="C89"/>
  <c r="C111" s="1"/>
  <c r="D89"/>
  <c r="D111" s="1"/>
  <c r="E89"/>
  <c r="E111" s="1"/>
  <c r="F89"/>
  <c r="F111" s="1"/>
  <c r="G89"/>
  <c r="G111" s="1"/>
  <c r="H89"/>
  <c r="H111" s="1"/>
  <c r="I89"/>
  <c r="I111" s="1"/>
  <c r="J89"/>
  <c r="J111" s="1"/>
  <c r="K89"/>
  <c r="K111"/>
  <c r="L89"/>
  <c r="L111"/>
  <c r="C90"/>
  <c r="C112"/>
  <c r="D90"/>
  <c r="D112"/>
  <c r="E90"/>
  <c r="E112"/>
  <c r="F90"/>
  <c r="F112"/>
  <c r="G90"/>
  <c r="G112"/>
  <c r="H90"/>
  <c r="H112"/>
  <c r="I90"/>
  <c r="I112"/>
  <c r="J90"/>
  <c r="J112"/>
  <c r="K90"/>
  <c r="K112"/>
  <c r="L90"/>
  <c r="L112"/>
  <c r="C91"/>
  <c r="C113"/>
  <c r="D91"/>
  <c r="D113"/>
  <c r="E91"/>
  <c r="E113"/>
  <c r="F91"/>
  <c r="F113"/>
  <c r="G91"/>
  <c r="G113"/>
  <c r="H91"/>
  <c r="H113"/>
  <c r="I91"/>
  <c r="I113"/>
  <c r="J91"/>
  <c r="J113"/>
  <c r="K91"/>
  <c r="K113"/>
  <c r="L91"/>
  <c r="L113"/>
  <c r="C92"/>
  <c r="C114"/>
  <c r="D92"/>
  <c r="D114"/>
  <c r="E92"/>
  <c r="E114"/>
  <c r="F92"/>
  <c r="F114"/>
  <c r="G92"/>
  <c r="G114"/>
  <c r="H92"/>
  <c r="H114"/>
  <c r="I92"/>
  <c r="I114"/>
  <c r="J92"/>
  <c r="J114"/>
  <c r="K92"/>
  <c r="K114"/>
  <c r="L92"/>
  <c r="L114"/>
  <c r="C93"/>
  <c r="C115"/>
  <c r="D93"/>
  <c r="D115"/>
  <c r="E93"/>
  <c r="E115"/>
  <c r="F93"/>
  <c r="F115"/>
  <c r="G93"/>
  <c r="G115"/>
  <c r="H93"/>
  <c r="H115"/>
  <c r="I93"/>
  <c r="I115"/>
  <c r="J93"/>
  <c r="J115"/>
  <c r="K93"/>
  <c r="K115"/>
  <c r="L93"/>
  <c r="L115"/>
  <c r="C94"/>
  <c r="C116"/>
  <c r="D94"/>
  <c r="D116"/>
  <c r="E94"/>
  <c r="E116"/>
  <c r="F94"/>
  <c r="F116"/>
  <c r="G94"/>
  <c r="G116"/>
  <c r="H94"/>
  <c r="H116"/>
  <c r="I94"/>
  <c r="I116"/>
  <c r="J94"/>
  <c r="J116"/>
  <c r="K94"/>
  <c r="K116"/>
  <c r="L94"/>
  <c r="L116"/>
  <c r="C95"/>
  <c r="C117"/>
  <c r="D95"/>
  <c r="D117"/>
  <c r="E95"/>
  <c r="E117"/>
  <c r="F95"/>
  <c r="F117"/>
  <c r="G95"/>
  <c r="G117"/>
  <c r="H95"/>
  <c r="H117"/>
  <c r="I95"/>
  <c r="I117"/>
  <c r="J95"/>
  <c r="J117"/>
  <c r="K95"/>
  <c r="K117"/>
  <c r="L95"/>
  <c r="L117"/>
  <c r="D82"/>
  <c r="D104"/>
  <c r="E82"/>
  <c r="E104"/>
  <c r="F82"/>
  <c r="F104"/>
  <c r="G82"/>
  <c r="G104"/>
  <c r="H82"/>
  <c r="H104"/>
  <c r="I82"/>
  <c r="I104"/>
  <c r="J82"/>
  <c r="J104"/>
  <c r="K82"/>
  <c r="K104"/>
  <c r="L82"/>
  <c r="L104"/>
  <c r="D60"/>
  <c r="E60"/>
  <c r="F60"/>
  <c r="G60"/>
  <c r="H60"/>
  <c r="I60"/>
  <c r="J60"/>
  <c r="K60"/>
  <c r="L60"/>
  <c r="D61"/>
  <c r="E61"/>
  <c r="F61"/>
  <c r="G61"/>
  <c r="H61"/>
  <c r="I61"/>
  <c r="J61"/>
  <c r="K61"/>
  <c r="L61"/>
  <c r="D62"/>
  <c r="E62"/>
  <c r="F62"/>
  <c r="G62"/>
  <c r="H62"/>
  <c r="I62"/>
  <c r="J62"/>
  <c r="K62"/>
  <c r="L62"/>
  <c r="D63"/>
  <c r="E63"/>
  <c r="F63"/>
  <c r="G63"/>
  <c r="H63"/>
  <c r="I63"/>
  <c r="J63"/>
  <c r="K63"/>
  <c r="L63"/>
  <c r="D64"/>
  <c r="E64"/>
  <c r="F64"/>
  <c r="G64"/>
  <c r="H64"/>
  <c r="I64"/>
  <c r="J64"/>
  <c r="K64"/>
  <c r="L64"/>
  <c r="D65"/>
  <c r="E65"/>
  <c r="F65"/>
  <c r="G65"/>
  <c r="H65"/>
  <c r="I65"/>
  <c r="J65"/>
  <c r="K65"/>
  <c r="L65"/>
  <c r="D66"/>
  <c r="E66"/>
  <c r="F66"/>
  <c r="G66"/>
  <c r="H66"/>
  <c r="I66"/>
  <c r="J66"/>
  <c r="K66"/>
  <c r="L66"/>
  <c r="D67"/>
  <c r="E67"/>
  <c r="F67"/>
  <c r="G67"/>
  <c r="H67"/>
  <c r="I67"/>
  <c r="J67"/>
  <c r="K67"/>
  <c r="L67"/>
  <c r="D68"/>
  <c r="E68"/>
  <c r="F68"/>
  <c r="G68"/>
  <c r="H68"/>
  <c r="I68"/>
  <c r="J68"/>
  <c r="K68"/>
  <c r="L68"/>
  <c r="D69"/>
  <c r="E69"/>
  <c r="F69"/>
  <c r="G69"/>
  <c r="H69"/>
  <c r="I69"/>
  <c r="J69"/>
  <c r="K69"/>
  <c r="L69"/>
  <c r="D70"/>
  <c r="E70"/>
  <c r="F70"/>
  <c r="G70"/>
  <c r="H70"/>
  <c r="I70"/>
  <c r="J70"/>
  <c r="K70"/>
  <c r="L70"/>
  <c r="D71"/>
  <c r="E71"/>
  <c r="F71"/>
  <c r="G71"/>
  <c r="H71"/>
  <c r="I71"/>
  <c r="J71"/>
  <c r="K71"/>
  <c r="L71"/>
  <c r="D72"/>
  <c r="E72"/>
  <c r="F72"/>
  <c r="G72"/>
  <c r="H72"/>
  <c r="I72"/>
  <c r="J72"/>
  <c r="K72"/>
  <c r="L72"/>
  <c r="D73"/>
  <c r="E73"/>
  <c r="F73"/>
  <c r="G73"/>
  <c r="H73"/>
  <c r="I73"/>
  <c r="J73"/>
  <c r="K73"/>
  <c r="L73"/>
  <c r="C60"/>
  <c r="C61"/>
  <c r="C62"/>
  <c r="C63"/>
  <c r="C64"/>
  <c r="C65"/>
  <c r="C66"/>
  <c r="C67"/>
  <c r="C68"/>
  <c r="C69"/>
  <c r="C70"/>
  <c r="C71"/>
  <c r="C72"/>
  <c r="C73"/>
  <c r="D38"/>
  <c r="E38"/>
  <c r="F38"/>
  <c r="G38"/>
  <c r="H38"/>
  <c r="I38"/>
  <c r="J38"/>
  <c r="K38"/>
  <c r="L38"/>
  <c r="D39"/>
  <c r="E39"/>
  <c r="F39"/>
  <c r="G39"/>
  <c r="H39"/>
  <c r="I39"/>
  <c r="J39"/>
  <c r="K39"/>
  <c r="L39"/>
  <c r="D40"/>
  <c r="E40"/>
  <c r="F40"/>
  <c r="G40"/>
  <c r="H40"/>
  <c r="I40"/>
  <c r="J40"/>
  <c r="K40"/>
  <c r="L40"/>
  <c r="D41"/>
  <c r="E41"/>
  <c r="F41"/>
  <c r="G41"/>
  <c r="H41"/>
  <c r="I41"/>
  <c r="J41"/>
  <c r="K41"/>
  <c r="L41"/>
  <c r="D42"/>
  <c r="E42"/>
  <c r="F42"/>
  <c r="G42"/>
  <c r="H42"/>
  <c r="I42"/>
  <c r="J42"/>
  <c r="K42"/>
  <c r="L42"/>
  <c r="D43"/>
  <c r="E43"/>
  <c r="F43"/>
  <c r="G43"/>
  <c r="H43"/>
  <c r="I43"/>
  <c r="J43"/>
  <c r="K43"/>
  <c r="L43"/>
  <c r="D44"/>
  <c r="E44"/>
  <c r="F44"/>
  <c r="G44"/>
  <c r="H44"/>
  <c r="I44"/>
  <c r="J44"/>
  <c r="K44"/>
  <c r="L44"/>
  <c r="D45"/>
  <c r="E45"/>
  <c r="F45"/>
  <c r="G45"/>
  <c r="H45"/>
  <c r="I45"/>
  <c r="J45"/>
  <c r="K45"/>
  <c r="L45"/>
  <c r="D46"/>
  <c r="E46"/>
  <c r="F46"/>
  <c r="G46"/>
  <c r="H46"/>
  <c r="I46"/>
  <c r="J46"/>
  <c r="K46"/>
  <c r="L46"/>
  <c r="D47"/>
  <c r="E47"/>
  <c r="F47"/>
  <c r="G47"/>
  <c r="H47"/>
  <c r="I47"/>
  <c r="J47"/>
  <c r="K47"/>
  <c r="L47"/>
  <c r="D48"/>
  <c r="E48"/>
  <c r="F48"/>
  <c r="G48"/>
  <c r="H48"/>
  <c r="I48"/>
  <c r="J48"/>
  <c r="K48"/>
  <c r="L48"/>
  <c r="D49"/>
  <c r="E49"/>
  <c r="F49"/>
  <c r="G49"/>
  <c r="H49"/>
  <c r="I49"/>
  <c r="J49"/>
  <c r="K49"/>
  <c r="L49"/>
  <c r="D50"/>
  <c r="E50"/>
  <c r="F50"/>
  <c r="G50"/>
  <c r="H50"/>
  <c r="I50"/>
  <c r="J50"/>
  <c r="K50"/>
  <c r="L50"/>
  <c r="D51"/>
  <c r="E51"/>
  <c r="F51"/>
  <c r="G51"/>
  <c r="H51"/>
  <c r="I51"/>
  <c r="J51"/>
  <c r="K51"/>
  <c r="L51"/>
  <c r="C38"/>
  <c r="C39"/>
  <c r="C40"/>
  <c r="C41"/>
  <c r="C42"/>
  <c r="C43"/>
  <c r="C44"/>
  <c r="C45"/>
  <c r="C46"/>
  <c r="C47"/>
  <c r="C48"/>
  <c r="C49"/>
  <c r="C50"/>
  <c r="C51"/>
  <c r="G35" i="16"/>
  <c r="G33"/>
  <c r="G31"/>
  <c r="G29"/>
  <c r="G27"/>
  <c r="G26"/>
  <c r="G34"/>
  <c r="G32"/>
  <c r="G30"/>
  <c r="G28"/>
  <c r="G29" i="15"/>
  <c r="F35" i="16"/>
  <c r="K34" i="15"/>
  <c r="H34" s="1"/>
  <c r="K32"/>
  <c r="H32"/>
  <c r="J80" i="19"/>
  <c r="J102" s="1"/>
  <c r="I80"/>
  <c r="I102" s="1"/>
  <c r="H80"/>
  <c r="H102" s="1"/>
  <c r="G80"/>
  <c r="G102" s="1"/>
  <c r="F80"/>
  <c r="F102" s="1"/>
  <c r="E80"/>
  <c r="E102" s="1"/>
  <c r="D80"/>
  <c r="D102" s="1"/>
  <c r="F33" i="16"/>
  <c r="F29"/>
  <c r="H34"/>
  <c r="G34" i="15"/>
  <c r="F58" i="19"/>
  <c r="G33" i="15"/>
  <c r="H32" i="16"/>
  <c r="F34"/>
  <c r="F32"/>
  <c r="K37" i="15"/>
  <c r="H37" s="1"/>
  <c r="K33"/>
  <c r="H33" s="1"/>
  <c r="K35"/>
  <c r="H35" s="1"/>
  <c r="K31"/>
  <c r="H31" s="1"/>
  <c r="K29"/>
  <c r="H29" s="1"/>
  <c r="K30"/>
  <c r="H30" s="1"/>
  <c r="H36"/>
  <c r="L80" i="19"/>
  <c r="L102" s="1"/>
  <c r="K80"/>
  <c r="K102" s="1"/>
  <c r="H30" i="16"/>
  <c r="H28"/>
  <c r="F31"/>
  <c r="G35" i="15"/>
  <c r="H58" i="19"/>
  <c r="G58"/>
  <c r="C58"/>
  <c r="K58"/>
  <c r="E58"/>
  <c r="L58"/>
  <c r="J58"/>
  <c r="K28" i="15"/>
  <c r="H28" s="1"/>
  <c r="D58" i="19"/>
  <c r="L36"/>
  <c r="I58"/>
  <c r="C80"/>
  <c r="C102" s="1"/>
  <c r="C36" l="1"/>
  <c r="D36"/>
  <c r="K36"/>
  <c r="E36"/>
  <c r="H36"/>
  <c r="I36"/>
  <c r="G36"/>
  <c r="J36"/>
  <c r="F36"/>
  <c r="F28" i="16"/>
  <c r="G31" i="15"/>
</calcChain>
</file>

<file path=xl/sharedStrings.xml><?xml version="1.0" encoding="utf-8"?>
<sst xmlns="http://schemas.openxmlformats.org/spreadsheetml/2006/main" count="1976" uniqueCount="195">
  <si>
    <t>This is an ISD Scotland National Statistics Release</t>
  </si>
  <si>
    <t>All Prescriptions</t>
  </si>
  <si>
    <t>Scotland Summary Data</t>
  </si>
  <si>
    <t>All</t>
  </si>
  <si>
    <t>2004/05</t>
  </si>
  <si>
    <t>2005/06</t>
  </si>
  <si>
    <t xml:space="preserve"> 2006/07</t>
  </si>
  <si>
    <t>2007/08</t>
  </si>
  <si>
    <t>2008/09</t>
  </si>
  <si>
    <t>2009/10</t>
  </si>
  <si>
    <t>2010/11</t>
  </si>
  <si>
    <t>2011/12</t>
  </si>
  <si>
    <t>Number of Dispensed Items</t>
  </si>
  <si>
    <t>Gross Ingredient Cost (£)</t>
  </si>
  <si>
    <t>Defined Daily Doses</t>
  </si>
  <si>
    <t>Hypnotics</t>
  </si>
  <si>
    <t>Source: Prescribing Information System</t>
  </si>
  <si>
    <t>World Health Organisation (WHO) Defined Daily Dose Values</t>
  </si>
  <si>
    <t>Approved Drug Name</t>
  </si>
  <si>
    <t>WHO DDD Value</t>
  </si>
  <si>
    <t>Administration Route</t>
  </si>
  <si>
    <t>Source: The WHO Collaborating Centre for Drug Statistics Methodology, ATC/DDD System</t>
  </si>
  <si>
    <t>Borders</t>
  </si>
  <si>
    <t>Fife</t>
  </si>
  <si>
    <t>Forth Valley</t>
  </si>
  <si>
    <t>Grampian</t>
  </si>
  <si>
    <t>Highland</t>
  </si>
  <si>
    <t>Lanarkshire</t>
  </si>
  <si>
    <t>Lothian</t>
  </si>
  <si>
    <t>Orkney</t>
  </si>
  <si>
    <t>Shetland</t>
  </si>
  <si>
    <t>Tayside</t>
  </si>
  <si>
    <t>Western Isles</t>
  </si>
  <si>
    <t>Ayrshire &amp; Arran</t>
  </si>
  <si>
    <t>Dumfries &amp; Galloway</t>
  </si>
  <si>
    <t>Greater Glasgow &amp; Clyde</t>
  </si>
  <si>
    <t>BNF Subsection 4.10.03 - Opioid Dependence</t>
  </si>
  <si>
    <t>Buprenorphine</t>
  </si>
  <si>
    <t>2012/13</t>
  </si>
  <si>
    <t>Title:</t>
  </si>
  <si>
    <t>Period:</t>
  </si>
  <si>
    <t>Range:</t>
  </si>
  <si>
    <t>Data:</t>
  </si>
  <si>
    <t>Last Updated:</t>
  </si>
  <si>
    <t>Tabs:</t>
  </si>
  <si>
    <t>Number</t>
  </si>
  <si>
    <t>Name</t>
  </si>
  <si>
    <t>Description</t>
  </si>
  <si>
    <t>WHO DDD Values</t>
  </si>
  <si>
    <t>Notes:</t>
  </si>
  <si>
    <t>Lofexidine Hydrochloride</t>
  </si>
  <si>
    <t>Naltrexone Hydrochloride</t>
  </si>
  <si>
    <t>Buprenorphine and Naloxone</t>
  </si>
  <si>
    <t>Methadone Hydrochloride</t>
  </si>
  <si>
    <t>Number of dispensed items, gross ingredient cost and number of defined daily doses (DDDs) + Mid-year population estimates (GRO)</t>
  </si>
  <si>
    <t>BNF Subsection 4.10.03 - Prescribing for Opioid Dependence</t>
  </si>
  <si>
    <t>Costs and fees for methadone hydrochloride</t>
  </si>
  <si>
    <t>Supervision fees (£)</t>
  </si>
  <si>
    <t>Dispensing of methadone hydrochloride</t>
  </si>
  <si>
    <t>BNF Subsection 4.10.03 - Opioid Dependence (all drugs)</t>
  </si>
  <si>
    <t>2006/07</t>
  </si>
  <si>
    <t>National Records of Scotland (NRS) - Mid-Year Population Estimates</t>
  </si>
  <si>
    <t xml:space="preserve">Available at: </t>
  </si>
  <si>
    <t>BUPRENORPHINE</t>
  </si>
  <si>
    <t>BUPRENORPHINE AND NALOXONE</t>
  </si>
  <si>
    <t>LOFEXIDINE HYDROCHLORIDE</t>
  </si>
  <si>
    <t>METHADONE HYDROCHLORIDE</t>
  </si>
  <si>
    <t>NALTREXONE HYDROCHLORIDE</t>
  </si>
  <si>
    <t>1.4mg</t>
  </si>
  <si>
    <t>Oral</t>
  </si>
  <si>
    <t>25mg</t>
  </si>
  <si>
    <t>Oral &amp; Parenteral</t>
  </si>
  <si>
    <t>50mg</t>
  </si>
  <si>
    <t>8mg</t>
  </si>
  <si>
    <t>Sublingual</t>
  </si>
  <si>
    <t>-</t>
  </si>
  <si>
    <t>Data are given for all prescription form types</t>
  </si>
  <si>
    <t>Data excludes prescriptions dispensed in England</t>
  </si>
  <si>
    <t>Data shown is based on prescriptions dispensed by community pharmacists, appliance suppliers and dispensing doctors only</t>
  </si>
  <si>
    <t>Data includes private prescriptions dispensed in the community in Scotland</t>
  </si>
  <si>
    <t>Prescribing for Opioid Dependence in Scotland - BNF Section 04.10.03</t>
  </si>
  <si>
    <t>Defined Daily Doses (DDDs) were developed by the World Health Organisation (WHO) and are defined as “the assumed average maintenance dose per day used on its main indication in adults”.  DDDs should not be used to get an exact picture of drug use, but can be used to give a rough estimate of levels of drug consumption.  By providing a fixed unit of measurement they allow the trend of drug consumption over time to be compared.  
Occasionally the WHO recommended DDD for a drug will change, therefore, the data is presented by current DDD for all years in order to allow trend analysis.</t>
  </si>
  <si>
    <r>
      <t>Defined Daily Doses per 1000 Population per Day</t>
    </r>
    <r>
      <rPr>
        <vertAlign val="superscript"/>
        <sz val="10"/>
        <rFont val="Arial"/>
        <family val="2"/>
      </rPr>
      <t>1</t>
    </r>
  </si>
  <si>
    <r>
      <t>Methadone fees (£)</t>
    </r>
    <r>
      <rPr>
        <b/>
        <vertAlign val="superscript"/>
        <sz val="10"/>
        <rFont val="Arial"/>
        <family val="2"/>
      </rPr>
      <t>1</t>
    </r>
  </si>
  <si>
    <r>
      <rPr>
        <vertAlign val="superscript"/>
        <sz val="10"/>
        <rFont val="Arial"/>
        <family val="2"/>
      </rPr>
      <t>1</t>
    </r>
    <r>
      <rPr>
        <sz val="10"/>
        <rFont val="Arial"/>
        <family val="2"/>
      </rPr>
      <t xml:space="preserve"> Quantity dispensed is in milligrams.</t>
    </r>
  </si>
  <si>
    <r>
      <rPr>
        <vertAlign val="superscript"/>
        <sz val="10"/>
        <rFont val="Arial"/>
        <family val="2"/>
      </rPr>
      <t>2</t>
    </r>
    <r>
      <rPr>
        <sz val="10"/>
        <rFont val="Arial"/>
        <family val="2"/>
      </rPr>
      <t xml:space="preserve">  Number of occasions an item is dispensed</t>
    </r>
  </si>
  <si>
    <r>
      <rPr>
        <vertAlign val="superscript"/>
        <sz val="10"/>
        <rFont val="Arial"/>
        <family val="2"/>
      </rPr>
      <t>3</t>
    </r>
    <r>
      <rPr>
        <sz val="10"/>
        <rFont val="Arial"/>
        <family val="2"/>
      </rPr>
      <t xml:space="preserve">  Number of prescriptions</t>
    </r>
  </si>
  <si>
    <r>
      <rPr>
        <vertAlign val="superscript"/>
        <sz val="10"/>
        <rFont val="Arial"/>
        <family val="2"/>
      </rPr>
      <t>4</t>
    </r>
    <r>
      <rPr>
        <sz val="10"/>
        <rFont val="Arial"/>
        <family val="2"/>
      </rPr>
      <t xml:space="preserve">  = (b)/(c)</t>
    </r>
  </si>
  <si>
    <r>
      <rPr>
        <vertAlign val="superscript"/>
        <sz val="10"/>
        <rFont val="Arial"/>
        <family val="2"/>
      </rPr>
      <t xml:space="preserve">5  </t>
    </r>
    <r>
      <rPr>
        <sz val="10"/>
        <rFont val="Arial"/>
        <family val="2"/>
      </rPr>
      <t>= (a)/(c)</t>
    </r>
  </si>
  <si>
    <r>
      <rPr>
        <vertAlign val="superscript"/>
        <sz val="10"/>
        <rFont val="Arial"/>
        <family val="2"/>
      </rPr>
      <t>6</t>
    </r>
    <r>
      <rPr>
        <sz val="10"/>
        <rFont val="Arial"/>
        <family val="2"/>
      </rPr>
      <t xml:space="preserve">  =(a)/(b)</t>
    </r>
  </si>
  <si>
    <r>
      <t>Number of dispensing per item</t>
    </r>
    <r>
      <rPr>
        <vertAlign val="superscript"/>
        <sz val="10"/>
        <rFont val="Arial"/>
        <family val="2"/>
      </rPr>
      <t>4</t>
    </r>
  </si>
  <si>
    <r>
      <t>Quantity per item</t>
    </r>
    <r>
      <rPr>
        <vertAlign val="superscript"/>
        <sz val="10"/>
        <rFont val="Arial"/>
        <family val="2"/>
      </rPr>
      <t>5</t>
    </r>
  </si>
  <si>
    <r>
      <t>Quantity per dispensing</t>
    </r>
    <r>
      <rPr>
        <vertAlign val="superscript"/>
        <sz val="10"/>
        <rFont val="Arial"/>
        <family val="2"/>
      </rPr>
      <t>6</t>
    </r>
  </si>
  <si>
    <r>
      <rPr>
        <vertAlign val="superscript"/>
        <sz val="10"/>
        <rFont val="Arial"/>
        <family val="2"/>
      </rPr>
      <t>1</t>
    </r>
    <r>
      <rPr>
        <sz val="10"/>
        <rFont val="Arial"/>
        <family val="2"/>
      </rPr>
      <t xml:space="preserve"> Dispensing fees only i.e. excludes supervision and controlled drug fees</t>
    </r>
  </si>
  <si>
    <t>NHS Board data (by drug type)</t>
  </si>
  <si>
    <t>Number of dispensed Items</t>
  </si>
  <si>
    <t>Scotland</t>
  </si>
  <si>
    <t>NHS AYRSHIRE &amp; ARRAN</t>
  </si>
  <si>
    <t>NHS BORDERS</t>
  </si>
  <si>
    <t>NHS DUMFRIES &amp; GALLOWAY</t>
  </si>
  <si>
    <t>NHS FIFE</t>
  </si>
  <si>
    <t>NHS FORTH VALLEY</t>
  </si>
  <si>
    <t>NHS GRAMPIAN</t>
  </si>
  <si>
    <t>NHS GREATER GLASGOW &amp; CLYDE</t>
  </si>
  <si>
    <t>NHS HIGHLAND</t>
  </si>
  <si>
    <t>NHS LANARKSHIRE</t>
  </si>
  <si>
    <t>NHS LOTHIAN</t>
  </si>
  <si>
    <t>NHS ORKNEY</t>
  </si>
  <si>
    <t>NHS SHETLAND</t>
  </si>
  <si>
    <t>NHS TAYSIDE</t>
  </si>
  <si>
    <t>NHS WESTERN ISLES</t>
  </si>
  <si>
    <t>Paid Financial Year</t>
  </si>
  <si>
    <t>PI Approved Name</t>
  </si>
  <si>
    <t>Disp Health Board Name</t>
  </si>
  <si>
    <t>Grand Total</t>
  </si>
  <si>
    <t>Sum of Number of Dispensed Items</t>
  </si>
  <si>
    <t>Data</t>
  </si>
  <si>
    <t>Total Sum of Number of Dispensed Items</t>
  </si>
  <si>
    <t>Methadone Hydrochloride fees</t>
  </si>
  <si>
    <t>CP Methadone Dispensing Fee Paid</t>
  </si>
  <si>
    <t>CP Supervised Dispensing Fee Paid</t>
  </si>
  <si>
    <t>Adjustment Amount</t>
  </si>
  <si>
    <t>Sum of CP Methadone Dispensing Fee Paid</t>
  </si>
  <si>
    <t>Sum of CP Supervised Dispensing Fee Paid</t>
  </si>
  <si>
    <t>Sum of Adjustment Amount</t>
  </si>
  <si>
    <t>Dispensing of Methadone Hydrochloride</t>
  </si>
  <si>
    <t>Dispensed Quantity</t>
  </si>
  <si>
    <t>Number Of Dispensings</t>
  </si>
  <si>
    <t>Disps/Item</t>
  </si>
  <si>
    <t>qty per item</t>
  </si>
  <si>
    <t>Qty per disp</t>
  </si>
  <si>
    <t>Sum of Dispensed Quantity</t>
  </si>
  <si>
    <t>Sum of Number Of Dispensings</t>
  </si>
  <si>
    <t>Total cost (Inc adjustments)</t>
  </si>
  <si>
    <t>Total cost per 1,000 population</t>
  </si>
  <si>
    <t>Table 1 - Scotland Summary Data</t>
  </si>
  <si>
    <t>Table 2 - NHS Board Data</t>
  </si>
  <si>
    <t>Table 3 - Methadone Costs &amp; Fees</t>
  </si>
  <si>
    <t>Total costs of methadone dispensing, including breakdown, by NHS board</t>
  </si>
  <si>
    <t>Dispensings of Methadone Hydrochloride, by NHS board</t>
  </si>
  <si>
    <t>DDDs AMS</t>
  </si>
  <si>
    <t>15+</t>
  </si>
  <si>
    <t>Sum of Total cost per 1,000 population</t>
  </si>
  <si>
    <t>Scotland total cost</t>
  </si>
  <si>
    <t>Scotland cost per 1,000 popn</t>
  </si>
  <si>
    <t>Scotland summary data showing number of items dispensed, gross ingredient cost and DDDs by approved name</t>
  </si>
  <si>
    <r>
      <t>Quantity Dispensed</t>
    </r>
    <r>
      <rPr>
        <vertAlign val="superscript"/>
        <sz val="10"/>
        <rFont val="Arial"/>
        <family val="2"/>
      </rPr>
      <t>1</t>
    </r>
    <r>
      <rPr>
        <sz val="10"/>
        <rFont val="Arial"/>
        <family val="2"/>
      </rPr>
      <t xml:space="preserve"> (a)</t>
    </r>
  </si>
  <si>
    <r>
      <t>Number of Dispensings</t>
    </r>
    <r>
      <rPr>
        <vertAlign val="superscript"/>
        <sz val="10"/>
        <rFont val="Arial"/>
        <family val="2"/>
      </rPr>
      <t xml:space="preserve">2 </t>
    </r>
    <r>
      <rPr>
        <sz val="10"/>
        <rFont val="Arial"/>
        <family val="2"/>
      </rPr>
      <t>(b)</t>
    </r>
  </si>
  <si>
    <r>
      <t>Number of Dispensed Items</t>
    </r>
    <r>
      <rPr>
        <vertAlign val="superscript"/>
        <sz val="10"/>
        <rFont val="Arial"/>
        <family val="2"/>
      </rPr>
      <t xml:space="preserve">3 </t>
    </r>
    <r>
      <rPr>
        <sz val="10"/>
        <rFont val="Arial"/>
        <family val="2"/>
      </rPr>
      <t>(c)</t>
    </r>
  </si>
  <si>
    <r>
      <t xml:space="preserve"> 2006/07</t>
    </r>
    <r>
      <rPr>
        <b/>
        <vertAlign val="superscript"/>
        <sz val="10"/>
        <rFont val="Arial"/>
        <family val="2"/>
      </rPr>
      <t>1</t>
    </r>
  </si>
  <si>
    <r>
      <t>Defined Daily Doses per 1000 Population per Day</t>
    </r>
    <r>
      <rPr>
        <b/>
        <vertAlign val="superscript"/>
        <sz val="10"/>
        <rFont val="Arial"/>
        <family val="2"/>
      </rPr>
      <t>2</t>
    </r>
  </si>
  <si>
    <t>NHS Board data</t>
  </si>
  <si>
    <t>(All)</t>
  </si>
  <si>
    <t>Sum of DDDs AMS</t>
  </si>
  <si>
    <t>Total Sum of DDDs AMS</t>
  </si>
  <si>
    <t>- (zero); 0 (&gt;0.0 &amp; &lt; 0.5)</t>
  </si>
  <si>
    <t>NHS Board data showing number of items dispensed, gross ingredient cost and DDDs by approved name</t>
  </si>
  <si>
    <t>- (zero); 0 (&gt;0.0 &amp; &lt; 0.005)</t>
  </si>
  <si>
    <t>Table 4 - Methadone Dispensing</t>
  </si>
  <si>
    <t>Methadone fees (£)</t>
  </si>
  <si>
    <t>Adjustment Amount (£)</t>
  </si>
  <si>
    <t>Total cost (£)</t>
  </si>
  <si>
    <t>no items dispensed</t>
  </si>
  <si>
    <t>Chart</t>
  </si>
  <si>
    <t>Chart showing Total cost, Gross Ingredient Cost, and cost of Methadone fees, against the Number of dispensed items</t>
  </si>
  <si>
    <t>Financial Years 2004/05 to 2013/14</t>
  </si>
  <si>
    <t>August 2014 (LA)</t>
  </si>
  <si>
    <t>2013/14</t>
  </si>
  <si>
    <t>(blank)</t>
  </si>
  <si>
    <t>Dispensed in Scotland - "Foreign" dispensers omitted - Scotland and by NHS Board</t>
  </si>
  <si>
    <t>There has been change to the definition of dispensed items.  See the tab 'Changes to data' for further information</t>
  </si>
  <si>
    <t>DI Paid GIC excl. BB</t>
  </si>
  <si>
    <t>Sum of DI Paid GIC excl. BB</t>
  </si>
  <si>
    <t>Figure 1: Total cost, Gross Ingredient Cost, Methadone fees, and Number of dispensed items – 2004/05 - 2013/14</t>
  </si>
  <si>
    <t xml:space="preserve">Population information is taken from the NRS at www.gro-scotland.gov.uk.  Data per head of population is based on the population aged 15 and over.  All population information has been taken from the revised NRS estimates which take into account the 2011 census.
</t>
  </si>
  <si>
    <t>Changes to data</t>
  </si>
  <si>
    <t>Detail of recent changes to the dispensed items variable and how these affect the data</t>
  </si>
  <si>
    <t>Data based on dispensed items.</t>
  </si>
  <si>
    <t>Total Sum of DI Paid GIC excl. BB</t>
  </si>
  <si>
    <r>
      <rPr>
        <vertAlign val="superscript"/>
        <sz val="10"/>
        <rFont val="Arial"/>
        <family val="2"/>
      </rPr>
      <t>1</t>
    </r>
    <r>
      <rPr>
        <sz val="10"/>
        <rFont val="Arial"/>
        <family val="2"/>
      </rPr>
      <t xml:space="preserve"> Data per head of population is based on the population aged 15 and over.  All population information has been taken from the revised NRS estimates which take into account the 2011 census.  See NRS for more information: http://www.gro-scotland.gov.uk/statistics/theme/population/estimates/mid-year/</t>
    </r>
  </si>
  <si>
    <r>
      <rPr>
        <vertAlign val="superscript"/>
        <sz val="10"/>
        <rFont val="Arial"/>
        <family val="2"/>
      </rPr>
      <t xml:space="preserve">1  </t>
    </r>
    <r>
      <rPr>
        <sz val="10"/>
        <rFont val="Arial"/>
        <family val="2"/>
      </rPr>
      <t>In 2006/07, NHS Argyll &amp; Clyde was dissolved as an NHS Board and its CHPs were absorbed into NHS Greater Glasgow and NHS Highland. From 2006/07 onwards 'Inverclyde and Renfrewshire' CHP became part of NHS Greater Glasgow &amp; Clyde and 'Argyll &amp; Bute' CHP  became part of NHS Highland.  The figures show data for the NHS Board boundaries after this date up to March 2014, and caution should be shown when interpreting trends prior to 2006/07 for NHS Greater Glasgow &amp; Clyde, and NHS Highland</t>
    </r>
  </si>
  <si>
    <r>
      <rPr>
        <vertAlign val="superscript"/>
        <sz val="10"/>
        <rFont val="Arial"/>
        <family val="2"/>
      </rPr>
      <t>2</t>
    </r>
    <r>
      <rPr>
        <sz val="10"/>
        <rFont val="Arial"/>
        <family val="2"/>
      </rPr>
      <t xml:space="preserve"> Data per head of population is based on the population aged 15 and over.  All population information has been taken from the revised NRS estimates which take into account the 2011 census.  See NRS for more information: http://www.gro-scotland.gov.uk/statistics/theme/population/estimates/mid-year/</t>
    </r>
  </si>
  <si>
    <t xml:space="preserve">Caution should be used in comparing health boards.  Supervision costs and controlled drug fees are locally negotiated, and so costs may vary by Health Board.  Therefore comparison of methadone costs across health boards is not appropriate. </t>
  </si>
  <si>
    <t>Trend data has been updated to include additional fees, and a change to cost so figures may not be the same as those previously published.  Please see the 'Changes to data' tab for further information</t>
  </si>
  <si>
    <r>
      <t>Supervision fees (£)</t>
    </r>
    <r>
      <rPr>
        <b/>
        <vertAlign val="superscript"/>
        <sz val="10"/>
        <rFont val="Arial"/>
        <family val="2"/>
      </rPr>
      <t>2</t>
    </r>
  </si>
  <si>
    <r>
      <t>Adjustment Amount (£)</t>
    </r>
    <r>
      <rPr>
        <b/>
        <vertAlign val="superscript"/>
        <sz val="10"/>
        <rFont val="Arial"/>
        <family val="2"/>
      </rPr>
      <t>3</t>
    </r>
  </si>
  <si>
    <r>
      <t>Total cost (£)</t>
    </r>
    <r>
      <rPr>
        <b/>
        <vertAlign val="superscript"/>
        <sz val="10"/>
        <rFont val="Arial"/>
        <family val="2"/>
      </rPr>
      <t>4</t>
    </r>
  </si>
  <si>
    <r>
      <t>Total cost per 1,000 population (£)</t>
    </r>
    <r>
      <rPr>
        <b/>
        <vertAlign val="superscript"/>
        <sz val="10"/>
        <rFont val="Arial"/>
        <family val="2"/>
      </rPr>
      <t>5</t>
    </r>
  </si>
  <si>
    <r>
      <rPr>
        <vertAlign val="superscript"/>
        <sz val="10"/>
        <rFont val="Arial"/>
        <family val="2"/>
      </rPr>
      <t xml:space="preserve">3 </t>
    </r>
    <r>
      <rPr>
        <sz val="10"/>
        <rFont val="Arial"/>
        <family val="2"/>
      </rPr>
      <t>Adjustments refer to manual payments made to contractors by PSD to correct for over / underpayment, as well as to allow for late claiming of items.  Please note these are presented seperately to the methadone and supervision fees unlike in the previous release.  The total cost is not affected by this change.</t>
    </r>
  </si>
  <si>
    <r>
      <rPr>
        <vertAlign val="superscript"/>
        <sz val="10"/>
        <rFont val="Arial"/>
        <family val="2"/>
      </rPr>
      <t>4</t>
    </r>
    <r>
      <rPr>
        <sz val="10"/>
        <rFont val="Arial"/>
        <family val="2"/>
      </rPr>
      <t xml:space="preserve"> Gross Ingredient cost plus fees and adjustments</t>
    </r>
  </si>
  <si>
    <r>
      <rPr>
        <vertAlign val="superscript"/>
        <sz val="10"/>
        <rFont val="Arial"/>
        <family val="2"/>
      </rPr>
      <t>5</t>
    </r>
    <r>
      <rPr>
        <sz val="10"/>
        <rFont val="Arial"/>
        <family val="2"/>
      </rPr>
      <t xml:space="preserve"> Data per head of population is based on the population aged 15 and over.  All population information has been taken from the revised NRS estimates which take into account the 2011 census.  See NRS for more information: http://www.gro-scotland.gov.uk/statistics/theme/population/estimates/mid-year/</t>
    </r>
  </si>
  <si>
    <r>
      <rPr>
        <vertAlign val="superscript"/>
        <sz val="10"/>
        <rFont val="Arial"/>
        <family val="2"/>
      </rPr>
      <t xml:space="preserve">6  </t>
    </r>
    <r>
      <rPr>
        <sz val="10"/>
        <rFont val="Arial"/>
        <family val="2"/>
      </rPr>
      <t>In 2006/07, NHS Argyll &amp; Clyde was dissolved as an NHS Board and its CHPs were absorbed into NHS Greater Glasgow and NHS Highland. From 2006/07 onwards 'Inverclyde and Renfrewshire' CHP became part of NHS Greater Glasgow &amp; Clyde and 'Argyll &amp; Bute' CHP  became part of NHS Highland.  The figures show data for the NHS Board boundaries after this date up to March 2014, and caution should be shown when interpreting trends prior to 2006/07 for NHS Greater Glasgow &amp; Clyde, and NHS Highland</t>
    </r>
  </si>
  <si>
    <r>
      <t>2006/07</t>
    </r>
    <r>
      <rPr>
        <b/>
        <vertAlign val="superscript"/>
        <sz val="10"/>
        <rFont val="Arial"/>
        <family val="2"/>
      </rPr>
      <t>6</t>
    </r>
  </si>
  <si>
    <r>
      <rPr>
        <vertAlign val="superscript"/>
        <sz val="10"/>
        <rFont val="Arial"/>
        <family val="2"/>
      </rPr>
      <t>2</t>
    </r>
    <r>
      <rPr>
        <sz val="10"/>
        <rFont val="Arial"/>
        <family val="2"/>
      </rPr>
      <t xml:space="preserve"> Data on locally negotiated supervision fees is now available in Prescribing Information System but may not be complete for historic data.  See the 'Changes to data' tab for further information</t>
    </r>
  </si>
  <si>
    <r>
      <rPr>
        <b/>
        <sz val="10"/>
        <rFont val="Arial"/>
        <family val="2"/>
      </rPr>
      <t>There have been some changes to the data since the 2012/13 publication.  Please see below for further details.
Dispensed items</t>
    </r>
    <r>
      <rPr>
        <sz val="10"/>
        <rFont val="Arial"/>
        <family val="2"/>
      </rPr>
      <t xml:space="preserve">
Where one of several items on a form is not dispensed, it is marked as ‘not dispensed’ by the dispenser (known as an endorsement type 90).  Historically, these items have been processed as if they were dispensed, resulting in items that appeared to have been dispensed but with zero costs associated.  At Scotland level, across all types of drugs, around 20,000 items per month have an endorsement type 90 attached to them.
Recent work to improve the accuracy of prescriptions data has included a change to ensure these ‘not dispensed’ items are now excluded from both dispensed item counts and associated costs. This change has been applied to data in the Prescribing Information System (NHSScotland’s national prescribing database) from 1st April 2013 to date.  When the ‘not dispensed’ items are excluded from analysis figures show an approximate reduction of less than 0.4% in the number of dispensed items and an increase in the cost per item compared to when they are included. 
This change has been applied to 2013/14 data only, previous years’ data will not be updated, this should be noted when considering time series data.
</t>
    </r>
    <r>
      <rPr>
        <b/>
        <sz val="10"/>
        <rFont val="Arial"/>
        <family val="2"/>
      </rPr>
      <t xml:space="preserve">
Locally Negotiated Methadone Supervision Fees
</t>
    </r>
    <r>
      <rPr>
        <sz val="10"/>
        <rFont val="Arial"/>
        <family val="2"/>
      </rPr>
      <t xml:space="preserve">Recently data on locally negotiated methadone fees has been made available in the data warehouse, and can now be easily included in analysis.  Therefore, it has been included in these data tables and backdated where possible (back to 2010/11) .  These figures are included in the Supervision Fees column in Tab 3 - Methadone Costs &amp; Fees.  Consequently, figures may be slightly higher than those previously published.  In the last 4 years the additional fees have been less than 0.5% of the total Supervision fees.
</t>
    </r>
    <r>
      <rPr>
        <b/>
        <sz val="10"/>
        <rFont val="Arial"/>
        <family val="2"/>
      </rPr>
      <t>Dispensed Gross Ingredient Cost</t>
    </r>
    <r>
      <rPr>
        <sz val="10"/>
        <rFont val="Arial"/>
        <family val="2"/>
      </rPr>
      <t xml:space="preserve">
To bring this publication into line with recent changes to other prescribing publications the Gross Ingredient Cost is now based on dispensed items rather than paid items.  Consequently, figures may be differ slightly than those previously published.  This will only affect the Gross Ingredient Cost where payment is deferred for an item.</t>
    </r>
  </si>
</sst>
</file>

<file path=xl/styles.xml><?xml version="1.0" encoding="utf-8"?>
<styleSheet xmlns="http://schemas.openxmlformats.org/spreadsheetml/2006/main">
  <numFmts count="4">
    <numFmt numFmtId="164" formatCode="#,##0.00000"/>
    <numFmt numFmtId="165" formatCode="#\ ##0;\-#\ ##0;\-"/>
    <numFmt numFmtId="166" formatCode="#,##0.00_ ;\-#,##0.00\ "/>
    <numFmt numFmtId="167" formatCode="#,##0_ ;\-#,##0\ "/>
  </numFmts>
  <fonts count="38">
    <font>
      <sz val="11"/>
      <color theme="1"/>
      <name val="Calibri"/>
      <family val="2"/>
      <scheme val="minor"/>
    </font>
    <font>
      <i/>
      <sz val="10"/>
      <name val="Arial"/>
      <family val="2"/>
    </font>
    <font>
      <b/>
      <sz val="14"/>
      <name val="Arial"/>
      <family val="2"/>
    </font>
    <font>
      <sz val="12"/>
      <name val="Arial"/>
      <family val="2"/>
    </font>
    <font>
      <b/>
      <sz val="12"/>
      <name val="Arial"/>
      <family val="2"/>
    </font>
    <font>
      <sz val="10"/>
      <color indexed="9"/>
      <name val="Arial"/>
      <family val="2"/>
    </font>
    <font>
      <b/>
      <sz val="10"/>
      <name val="Arial"/>
      <family val="2"/>
    </font>
    <font>
      <sz val="10"/>
      <name val="Arial"/>
      <family val="2"/>
    </font>
    <font>
      <b/>
      <sz val="14"/>
      <color indexed="57"/>
      <name val="Arial"/>
      <family val="2"/>
    </font>
    <font>
      <sz val="8"/>
      <name val="Arial"/>
      <family val="2"/>
    </font>
    <font>
      <sz val="10"/>
      <name val="Arial"/>
      <family val="2"/>
    </font>
    <font>
      <vertAlign val="superscript"/>
      <sz val="10"/>
      <name val="Arial"/>
      <family val="2"/>
    </font>
    <font>
      <sz val="10"/>
      <color indexed="52"/>
      <name val="Arial"/>
      <family val="2"/>
    </font>
    <font>
      <u/>
      <sz val="10"/>
      <color indexed="12"/>
      <name val="Arial"/>
      <family val="2"/>
    </font>
    <font>
      <b/>
      <vertAlign val="superscript"/>
      <sz val="10"/>
      <name val="Arial"/>
      <family val="2"/>
    </font>
    <font>
      <sz val="9"/>
      <color indexed="8"/>
      <name val="Arial"/>
      <family val="2"/>
    </font>
    <font>
      <b/>
      <sz val="12"/>
      <color indexed="8"/>
      <name val="Arial"/>
      <family val="2"/>
    </font>
    <font>
      <sz val="6"/>
      <color indexed="8"/>
      <name val="Arial"/>
      <family val="2"/>
    </font>
    <font>
      <b/>
      <sz val="9"/>
      <color indexed="9"/>
      <name val="Arial"/>
      <family val="2"/>
    </font>
    <font>
      <b/>
      <sz val="11"/>
      <name val="Arial"/>
      <family val="2"/>
    </font>
    <font>
      <b/>
      <u/>
      <sz val="12"/>
      <color indexed="63"/>
      <name val="Arial"/>
      <family val="2"/>
    </font>
    <font>
      <sz val="10"/>
      <color theme="1"/>
      <name val="Arial"/>
      <family val="2"/>
    </font>
    <font>
      <b/>
      <sz val="14"/>
      <color rgb="FFFF0000"/>
      <name val="Arial"/>
      <family val="2"/>
    </font>
    <font>
      <sz val="10"/>
      <color rgb="FFFF0000"/>
      <name val="Arial"/>
      <family val="2"/>
    </font>
    <font>
      <b/>
      <sz val="10"/>
      <color rgb="FFC00000"/>
      <name val="Arial"/>
      <family val="2"/>
    </font>
    <font>
      <b/>
      <sz val="11"/>
      <color theme="1"/>
      <name val="Arial"/>
      <family val="2"/>
    </font>
    <font>
      <sz val="10"/>
      <color rgb="FFC00000"/>
      <name val="Arial"/>
      <family val="2"/>
    </font>
    <font>
      <sz val="9"/>
      <color rgb="FFC00000"/>
      <name val="Arial"/>
      <family val="2"/>
    </font>
    <font>
      <b/>
      <sz val="9"/>
      <color rgb="FFC00000"/>
      <name val="Arial"/>
      <family val="2"/>
    </font>
    <font>
      <sz val="11"/>
      <color theme="1"/>
      <name val="Arial"/>
      <family val="2"/>
    </font>
    <font>
      <b/>
      <sz val="14"/>
      <color theme="3"/>
      <name val="Arial"/>
      <family val="2"/>
    </font>
    <font>
      <b/>
      <sz val="10"/>
      <color theme="0"/>
      <name val="Arial"/>
      <family val="2"/>
    </font>
    <font>
      <sz val="10"/>
      <color theme="0"/>
      <name val="Arial"/>
      <family val="2"/>
    </font>
    <font>
      <sz val="11"/>
      <color theme="0"/>
      <name val="Arial"/>
      <family val="2"/>
    </font>
    <font>
      <sz val="11"/>
      <name val="Calibri"/>
      <family val="2"/>
      <scheme val="minor"/>
    </font>
    <font>
      <sz val="10"/>
      <color rgb="FF0070C0"/>
      <name val="Arial"/>
      <family val="2"/>
    </font>
    <font>
      <sz val="10"/>
      <color theme="1" tint="0.39997558519241921"/>
      <name val="Arial"/>
      <family val="2"/>
    </font>
    <font>
      <sz val="11"/>
      <color theme="1" tint="0.39997558519241921"/>
      <name val="Arial"/>
      <family val="2"/>
    </font>
  </fonts>
  <fills count="8">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54"/>
        <bgColor indexed="9"/>
      </patternFill>
    </fill>
    <fill>
      <patternFill patternType="solid">
        <fgColor theme="0"/>
        <bgColor indexed="64"/>
      </patternFill>
    </fill>
    <fill>
      <patternFill patternType="solid">
        <fgColor theme="0"/>
        <bgColor indexed="9"/>
      </patternFill>
    </fill>
    <fill>
      <patternFill patternType="solid">
        <fgColor theme="3"/>
        <bgColor indexed="64"/>
      </patternFill>
    </fill>
  </fills>
  <borders count="43">
    <border>
      <left/>
      <right/>
      <top/>
      <bottom/>
      <diagonal/>
    </border>
    <border>
      <left/>
      <right style="thin">
        <color indexed="64"/>
      </right>
      <top/>
      <bottom style="thin">
        <color indexed="64"/>
      </bottom>
      <diagonal/>
    </border>
    <border>
      <left style="thin">
        <color indexed="64"/>
      </left>
      <right style="thin">
        <color indexed="22"/>
      </right>
      <top/>
      <bottom style="thin">
        <color indexed="64"/>
      </bottom>
      <diagonal/>
    </border>
    <border>
      <left style="thin">
        <color indexed="22"/>
      </left>
      <right/>
      <top/>
      <bottom style="thin">
        <color indexed="64"/>
      </bottom>
      <diagonal/>
    </border>
    <border>
      <left style="thin">
        <color indexed="22"/>
      </left>
      <right style="thin">
        <color indexed="22"/>
      </right>
      <top/>
      <bottom style="thin">
        <color indexed="64"/>
      </bottom>
      <diagonal/>
    </border>
    <border>
      <left/>
      <right style="thin">
        <color indexed="64"/>
      </right>
      <top/>
      <bottom/>
      <diagonal/>
    </border>
    <border>
      <left/>
      <right/>
      <top/>
      <bottom style="thin">
        <color indexed="64"/>
      </bottom>
      <diagonal/>
    </border>
    <border>
      <left style="thin">
        <color indexed="22"/>
      </left>
      <right style="thin">
        <color indexed="22"/>
      </right>
      <top style="thin">
        <color indexed="64"/>
      </top>
      <bottom/>
      <diagonal/>
    </border>
    <border>
      <left/>
      <right/>
      <top/>
      <bottom style="thin">
        <color indexed="22"/>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64"/>
      </left>
      <right/>
      <top/>
      <bottom/>
      <diagonal/>
    </border>
    <border>
      <left/>
      <right style="thin">
        <color indexed="64"/>
      </right>
      <top style="thin">
        <color indexed="64"/>
      </top>
      <bottom style="thin">
        <color indexed="22"/>
      </bottom>
      <diagonal/>
    </border>
    <border>
      <left style="thin">
        <color indexed="22"/>
      </left>
      <right/>
      <top style="thin">
        <color indexed="64"/>
      </top>
      <bottom/>
      <diagonal/>
    </border>
    <border>
      <left/>
      <right style="thin">
        <color indexed="64"/>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indexed="64"/>
      </right>
      <top style="thin">
        <color indexed="22"/>
      </top>
      <bottom/>
      <diagonal/>
    </border>
    <border>
      <left/>
      <right/>
      <top/>
      <bottom style="medium">
        <color indexed="64"/>
      </bottom>
      <diagonal/>
    </border>
    <border>
      <left/>
      <right/>
      <top style="medium">
        <color indexed="64"/>
      </top>
      <bottom/>
      <diagonal/>
    </border>
    <border>
      <left style="thin">
        <color indexed="64"/>
      </left>
      <right style="thin">
        <color indexed="22"/>
      </right>
      <top/>
      <bottom/>
      <diagonal/>
    </border>
    <border>
      <left style="thin">
        <color indexed="22"/>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31"/>
      </left>
      <right style="thin">
        <color indexed="31"/>
      </right>
      <top style="thin">
        <color indexed="31"/>
      </top>
      <bottom style="thin">
        <color indexed="31"/>
      </bottom>
      <diagonal/>
    </border>
    <border>
      <left style="thin">
        <color indexed="8"/>
      </left>
      <right/>
      <top style="thin">
        <color indexed="65"/>
      </top>
      <bottom/>
      <diagonal/>
    </border>
    <border>
      <left style="thin">
        <color indexed="8"/>
      </left>
      <right style="thin">
        <color indexed="8"/>
      </right>
      <top style="thin">
        <color indexed="8"/>
      </top>
      <bottom/>
      <diagonal/>
    </border>
    <border>
      <left style="thin">
        <color indexed="8"/>
      </left>
      <right style="thin">
        <color indexed="8"/>
      </right>
      <top style="thin">
        <color indexed="65"/>
      </top>
      <bottom/>
      <diagonal/>
    </border>
    <border>
      <left style="thin">
        <color indexed="8"/>
      </left>
      <right style="thin">
        <color indexed="8"/>
      </right>
      <top/>
      <bottom/>
      <diagonal/>
    </border>
    <border>
      <left style="thin">
        <color theme="0" tint="-0.24994659260841701"/>
      </left>
      <right style="thin">
        <color theme="0" tint="-0.24994659260841701"/>
      </right>
      <top/>
      <bottom style="thin">
        <color indexed="64"/>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diagonal/>
    </border>
    <border>
      <left style="thin">
        <color indexed="64"/>
      </left>
      <right style="thin">
        <color theme="0" tint="-0.24994659260841701"/>
      </right>
      <top/>
      <bottom style="thin">
        <color indexed="64"/>
      </bottom>
      <diagonal/>
    </border>
    <border>
      <left style="thin">
        <color indexed="22"/>
      </left>
      <right style="thin">
        <color indexed="22"/>
      </right>
      <top style="thin">
        <color theme="0" tint="-0.24994659260841701"/>
      </top>
      <bottom style="thin">
        <color indexed="22"/>
      </bottom>
      <diagonal/>
    </border>
    <border>
      <left style="thin">
        <color indexed="22"/>
      </left>
      <right/>
      <top style="thin">
        <color theme="0" tint="-0.24994659260841701"/>
      </top>
      <bottom style="thin">
        <color indexed="22"/>
      </bottom>
      <diagonal/>
    </border>
  </borders>
  <cellStyleXfs count="4">
    <xf numFmtId="0" fontId="0" fillId="0" borderId="0"/>
    <xf numFmtId="0" fontId="13" fillId="0" borderId="0" applyNumberFormat="0" applyFill="0" applyBorder="0" applyAlignment="0" applyProtection="0">
      <alignment vertical="top"/>
      <protection locked="0"/>
    </xf>
    <xf numFmtId="0" fontId="7" fillId="0" borderId="0"/>
    <xf numFmtId="0" fontId="10" fillId="0" borderId="0"/>
  </cellStyleXfs>
  <cellXfs count="239">
    <xf numFmtId="0" fontId="0" fillId="0" borderId="0" xfId="0"/>
    <xf numFmtId="0" fontId="1" fillId="2" borderId="0" xfId="2" applyFont="1" applyFill="1" applyAlignment="1">
      <alignment horizontal="right"/>
    </xf>
    <xf numFmtId="1" fontId="2" fillId="2" borderId="0" xfId="2" applyNumberFormat="1" applyFont="1" applyFill="1"/>
    <xf numFmtId="0" fontId="2" fillId="2" borderId="0" xfId="2" applyFont="1" applyFill="1"/>
    <xf numFmtId="1" fontId="8" fillId="2" borderId="0" xfId="2" applyNumberFormat="1" applyFont="1" applyFill="1"/>
    <xf numFmtId="1" fontId="3" fillId="2" borderId="0" xfId="2" applyNumberFormat="1" applyFont="1" applyFill="1"/>
    <xf numFmtId="1" fontId="4" fillId="2" borderId="0" xfId="2" applyNumberFormat="1" applyFont="1" applyFill="1"/>
    <xf numFmtId="0" fontId="3" fillId="2" borderId="0" xfId="2" applyFont="1" applyFill="1"/>
    <xf numFmtId="1" fontId="6" fillId="2" borderId="1" xfId="2" applyNumberFormat="1" applyFont="1" applyFill="1" applyBorder="1" applyAlignment="1">
      <alignment wrapText="1"/>
    </xf>
    <xf numFmtId="1" fontId="6" fillId="2" borderId="2" xfId="2" applyNumberFormat="1" applyFont="1" applyFill="1" applyBorder="1" applyAlignment="1">
      <alignment wrapText="1"/>
    </xf>
    <xf numFmtId="0" fontId="6" fillId="2" borderId="3" xfId="2" applyFont="1" applyFill="1" applyBorder="1" applyAlignment="1">
      <alignment wrapText="1"/>
    </xf>
    <xf numFmtId="1" fontId="9" fillId="2" borderId="0" xfId="2" applyNumberFormat="1" applyFont="1" applyFill="1"/>
    <xf numFmtId="1" fontId="9" fillId="2" borderId="0" xfId="2" applyNumberFormat="1" applyFont="1" applyFill="1" applyAlignment="1">
      <alignment horizontal="left"/>
    </xf>
    <xf numFmtId="0" fontId="9" fillId="2" borderId="0" xfId="2" applyFont="1" applyFill="1" applyAlignment="1">
      <alignment horizontal="left"/>
    </xf>
    <xf numFmtId="0" fontId="9" fillId="2" borderId="0" xfId="2" applyFont="1" applyFill="1"/>
    <xf numFmtId="0" fontId="2" fillId="2" borderId="0" xfId="2" applyFont="1" applyFill="1" applyBorder="1"/>
    <xf numFmtId="0" fontId="3" fillId="2" borderId="0" xfId="2" applyFont="1" applyFill="1" applyBorder="1"/>
    <xf numFmtId="0" fontId="5" fillId="2" borderId="0" xfId="2" applyFont="1" applyFill="1" applyBorder="1"/>
    <xf numFmtId="0" fontId="5" fillId="2" borderId="1" xfId="2" applyFont="1" applyFill="1" applyBorder="1"/>
    <xf numFmtId="0" fontId="6" fillId="2" borderId="4" xfId="2" applyFont="1" applyFill="1" applyBorder="1" applyAlignment="1">
      <alignment horizontal="right"/>
    </xf>
    <xf numFmtId="0" fontId="6" fillId="2" borderId="3" xfId="2" applyFont="1" applyFill="1" applyBorder="1" applyAlignment="1">
      <alignment horizontal="right"/>
    </xf>
    <xf numFmtId="0" fontId="1" fillId="2" borderId="0" xfId="0" applyFont="1" applyFill="1" applyAlignment="1">
      <alignment horizontal="right"/>
    </xf>
    <xf numFmtId="0" fontId="6" fillId="2" borderId="0" xfId="0" applyFont="1" applyFill="1"/>
    <xf numFmtId="0" fontId="1" fillId="5" borderId="0" xfId="2" applyFont="1" applyFill="1" applyAlignment="1">
      <alignment horizontal="right"/>
    </xf>
    <xf numFmtId="1" fontId="2" fillId="5" borderId="0" xfId="2" applyNumberFormat="1" applyFont="1" applyFill="1"/>
    <xf numFmtId="0" fontId="2" fillId="5" borderId="0" xfId="2" applyFont="1" applyFill="1"/>
    <xf numFmtId="0" fontId="5" fillId="5" borderId="0" xfId="2" applyFont="1" applyFill="1" applyBorder="1"/>
    <xf numFmtId="0" fontId="5" fillId="5" borderId="1" xfId="2" applyFont="1" applyFill="1" applyBorder="1"/>
    <xf numFmtId="0" fontId="6" fillId="5" borderId="5" xfId="2" applyFont="1" applyFill="1" applyBorder="1" applyAlignment="1">
      <alignment horizontal="left" vertical="center"/>
    </xf>
    <xf numFmtId="0" fontId="6" fillId="5" borderId="6" xfId="2" applyFont="1" applyFill="1" applyBorder="1" applyAlignment="1">
      <alignment horizontal="right" wrapText="1"/>
    </xf>
    <xf numFmtId="3" fontId="7" fillId="2" borderId="7" xfId="2" applyNumberFormat="1" applyFont="1" applyFill="1" applyBorder="1" applyAlignment="1">
      <alignment horizontal="right" vertical="center"/>
    </xf>
    <xf numFmtId="0" fontId="6" fillId="2" borderId="0" xfId="0" applyFont="1" applyFill="1" applyAlignment="1">
      <alignment vertical="top"/>
    </xf>
    <xf numFmtId="0" fontId="7" fillId="2" borderId="0" xfId="0" applyFont="1" applyFill="1" applyAlignment="1">
      <alignment vertical="top"/>
    </xf>
    <xf numFmtId="0" fontId="7" fillId="2" borderId="8" xfId="0" applyFont="1" applyFill="1" applyBorder="1" applyProtection="1">
      <protection hidden="1"/>
    </xf>
    <xf numFmtId="0" fontId="7" fillId="2" borderId="0" xfId="0" applyFont="1" applyFill="1" applyBorder="1" applyProtection="1">
      <protection hidden="1"/>
    </xf>
    <xf numFmtId="0" fontId="6" fillId="2" borderId="0" xfId="0" applyFont="1" applyFill="1" applyBorder="1" applyAlignment="1" applyProtection="1">
      <alignment vertical="top"/>
      <protection hidden="1"/>
    </xf>
    <xf numFmtId="1" fontId="7" fillId="5" borderId="6" xfId="0" applyNumberFormat="1" applyFont="1" applyFill="1" applyBorder="1" applyAlignment="1">
      <alignment horizontal="right" wrapText="1"/>
    </xf>
    <xf numFmtId="0" fontId="7" fillId="2" borderId="5" xfId="2" applyFont="1" applyFill="1" applyBorder="1"/>
    <xf numFmtId="0" fontId="2" fillId="5" borderId="0" xfId="2" applyFont="1" applyFill="1" applyBorder="1"/>
    <xf numFmtId="0" fontId="3" fillId="5" borderId="0" xfId="2" applyFont="1" applyFill="1" applyBorder="1"/>
    <xf numFmtId="0" fontId="15" fillId="6" borderId="0" xfId="0" applyFont="1" applyFill="1" applyBorder="1" applyAlignment="1">
      <alignment horizontal="right" vertical="center"/>
    </xf>
    <xf numFmtId="0" fontId="7" fillId="5" borderId="0" xfId="0" applyFont="1" applyFill="1" applyBorder="1"/>
    <xf numFmtId="0" fontId="15" fillId="6" borderId="0" xfId="0" applyFont="1" applyFill="1" applyBorder="1" applyAlignment="1">
      <alignment horizontal="right"/>
    </xf>
    <xf numFmtId="0" fontId="6" fillId="0" borderId="4" xfId="2" applyFont="1" applyFill="1" applyBorder="1" applyAlignment="1">
      <alignment horizontal="right"/>
    </xf>
    <xf numFmtId="0" fontId="6" fillId="0" borderId="3" xfId="2" applyFont="1" applyFill="1" applyBorder="1" applyAlignment="1">
      <alignment horizontal="right"/>
    </xf>
    <xf numFmtId="0" fontId="5" fillId="0" borderId="1" xfId="2" applyFont="1" applyFill="1" applyBorder="1"/>
    <xf numFmtId="0" fontId="21" fillId="0" borderId="5" xfId="0" applyFont="1" applyFill="1" applyBorder="1"/>
    <xf numFmtId="1" fontId="22" fillId="5" borderId="0" xfId="2" applyNumberFormat="1" applyFont="1" applyFill="1"/>
    <xf numFmtId="0" fontId="6" fillId="5" borderId="0" xfId="2" applyFont="1" applyFill="1"/>
    <xf numFmtId="0" fontId="7" fillId="5" borderId="0" xfId="2" applyFont="1" applyFill="1"/>
    <xf numFmtId="0" fontId="7" fillId="5" borderId="0" xfId="2" applyFont="1" applyFill="1" applyBorder="1"/>
    <xf numFmtId="0" fontId="21" fillId="5" borderId="0" xfId="0" applyFont="1" applyFill="1"/>
    <xf numFmtId="0" fontId="23" fillId="5" borderId="0" xfId="2" applyFont="1" applyFill="1" applyBorder="1"/>
    <xf numFmtId="0" fontId="5" fillId="5" borderId="5" xfId="2" applyFont="1" applyFill="1" applyBorder="1"/>
    <xf numFmtId="0" fontId="6" fillId="5" borderId="0" xfId="2" applyFont="1" applyFill="1" applyBorder="1" applyAlignment="1">
      <alignment horizontal="right"/>
    </xf>
    <xf numFmtId="0" fontId="21" fillId="5" borderId="5" xfId="0" applyFont="1" applyFill="1" applyBorder="1"/>
    <xf numFmtId="0" fontId="17" fillId="3" borderId="0" xfId="2" applyFont="1" applyFill="1" applyAlignment="1">
      <alignment vertical="center"/>
    </xf>
    <xf numFmtId="0" fontId="7" fillId="0" borderId="0" xfId="2"/>
    <xf numFmtId="3" fontId="21" fillId="5" borderId="0" xfId="0" applyNumberFormat="1" applyFont="1" applyFill="1"/>
    <xf numFmtId="0" fontId="2" fillId="5" borderId="9" xfId="2" applyFont="1" applyFill="1" applyBorder="1"/>
    <xf numFmtId="0" fontId="2" fillId="5" borderId="10" xfId="2" applyFont="1" applyFill="1" applyBorder="1"/>
    <xf numFmtId="49" fontId="16" fillId="3" borderId="11" xfId="2" applyNumberFormat="1" applyFont="1" applyFill="1" applyBorder="1" applyAlignment="1">
      <alignment horizontal="left"/>
    </xf>
    <xf numFmtId="3" fontId="7" fillId="0" borderId="12" xfId="2" applyNumberFormat="1" applyFont="1" applyFill="1" applyBorder="1" applyAlignment="1">
      <alignment horizontal="right"/>
    </xf>
    <xf numFmtId="0" fontId="24" fillId="0" borderId="5" xfId="0" applyFont="1" applyFill="1" applyBorder="1"/>
    <xf numFmtId="0" fontId="25" fillId="5" borderId="0" xfId="0" applyFont="1" applyFill="1"/>
    <xf numFmtId="0" fontId="26" fillId="3" borderId="0" xfId="2" applyFont="1" applyFill="1" applyAlignment="1">
      <alignment vertical="center"/>
    </xf>
    <xf numFmtId="0" fontId="27" fillId="3" borderId="0" xfId="2" applyFont="1" applyFill="1" applyAlignment="1">
      <alignment vertical="center"/>
    </xf>
    <xf numFmtId="0" fontId="28" fillId="3" borderId="0" xfId="2" applyFont="1" applyFill="1" applyAlignment="1">
      <alignment vertical="center" wrapText="1"/>
    </xf>
    <xf numFmtId="0" fontId="28" fillId="5" borderId="6" xfId="2" applyFont="1" applyFill="1" applyBorder="1" applyAlignment="1">
      <alignment horizontal="right" wrapText="1"/>
    </xf>
    <xf numFmtId="0" fontId="27" fillId="0" borderId="0" xfId="2" applyFont="1"/>
    <xf numFmtId="0" fontId="7" fillId="2" borderId="0" xfId="0" applyFont="1" applyFill="1" applyAlignment="1">
      <alignment vertical="top" wrapText="1"/>
    </xf>
    <xf numFmtId="3" fontId="7" fillId="0" borderId="0" xfId="0" applyNumberFormat="1" applyFont="1" applyFill="1" applyAlignment="1">
      <alignment horizontal="right"/>
    </xf>
    <xf numFmtId="0" fontId="10" fillId="0" borderId="0" xfId="3" applyFill="1"/>
    <xf numFmtId="0" fontId="12" fillId="0" borderId="0" xfId="3" applyFont="1" applyFill="1"/>
    <xf numFmtId="0" fontId="6" fillId="0" borderId="0" xfId="3" applyFont="1" applyFill="1"/>
    <xf numFmtId="0" fontId="6" fillId="0" borderId="0" xfId="0" applyFont="1" applyFill="1"/>
    <xf numFmtId="0" fontId="0" fillId="0" borderId="0" xfId="0" applyFill="1" applyAlignment="1">
      <alignment horizontal="right"/>
    </xf>
    <xf numFmtId="0" fontId="0" fillId="0" borderId="0" xfId="0" applyFill="1"/>
    <xf numFmtId="0" fontId="7" fillId="5" borderId="0" xfId="2" applyFont="1" applyFill="1" applyAlignment="1">
      <alignment horizontal="right"/>
    </xf>
    <xf numFmtId="0" fontId="7" fillId="5" borderId="0" xfId="2" applyFont="1" applyFill="1" applyBorder="1" applyAlignment="1">
      <alignment horizontal="right"/>
    </xf>
    <xf numFmtId="0" fontId="6" fillId="2" borderId="0" xfId="0" applyFont="1" applyFill="1" applyAlignment="1">
      <alignment horizontal="left" vertical="top"/>
    </xf>
    <xf numFmtId="0" fontId="6" fillId="5" borderId="6" xfId="2" applyFont="1" applyFill="1" applyBorder="1" applyAlignment="1">
      <alignment horizontal="right"/>
    </xf>
    <xf numFmtId="0" fontId="6" fillId="5" borderId="37" xfId="2" applyFont="1" applyFill="1" applyBorder="1" applyAlignment="1">
      <alignment horizontal="right"/>
    </xf>
    <xf numFmtId="0" fontId="6" fillId="5" borderId="38" xfId="2" applyFont="1" applyFill="1" applyBorder="1" applyAlignment="1">
      <alignment horizontal="right"/>
    </xf>
    <xf numFmtId="0" fontId="6" fillId="5" borderId="39" xfId="2" applyFont="1" applyFill="1" applyBorder="1" applyAlignment="1">
      <alignment horizontal="right"/>
    </xf>
    <xf numFmtId="0" fontId="21" fillId="5" borderId="0" xfId="0" applyFont="1" applyFill="1" applyBorder="1"/>
    <xf numFmtId="3" fontId="21" fillId="5" borderId="0" xfId="0" applyNumberFormat="1" applyFont="1" applyFill="1" applyBorder="1"/>
    <xf numFmtId="3" fontId="7" fillId="5" borderId="38" xfId="2" applyNumberFormat="1" applyFont="1" applyFill="1" applyBorder="1" applyAlignment="1">
      <alignment horizontal="right"/>
    </xf>
    <xf numFmtId="3" fontId="7" fillId="5" borderId="39" xfId="2" applyNumberFormat="1" applyFont="1" applyFill="1" applyBorder="1" applyAlignment="1">
      <alignment horizontal="right"/>
    </xf>
    <xf numFmtId="0" fontId="6" fillId="5" borderId="40" xfId="2" applyFont="1" applyFill="1" applyBorder="1" applyAlignment="1">
      <alignment horizontal="right" wrapText="1"/>
    </xf>
    <xf numFmtId="0" fontId="6" fillId="5" borderId="37" xfId="2" applyFont="1" applyFill="1" applyBorder="1" applyAlignment="1">
      <alignment horizontal="right" wrapText="1"/>
    </xf>
    <xf numFmtId="1" fontId="7" fillId="5" borderId="40" xfId="0" applyNumberFormat="1" applyFont="1" applyFill="1" applyBorder="1" applyAlignment="1">
      <alignment horizontal="right" wrapText="1"/>
    </xf>
    <xf numFmtId="1" fontId="7" fillId="5" borderId="37" xfId="0" applyNumberFormat="1" applyFont="1" applyFill="1" applyBorder="1" applyAlignment="1">
      <alignment horizontal="right" wrapText="1"/>
    </xf>
    <xf numFmtId="1" fontId="7" fillId="5" borderId="0" xfId="2" applyNumberFormat="1" applyFont="1" applyFill="1"/>
    <xf numFmtId="0" fontId="29" fillId="5" borderId="0" xfId="0" applyFont="1" applyFill="1"/>
    <xf numFmtId="0" fontId="29" fillId="0" borderId="0" xfId="0" applyFont="1"/>
    <xf numFmtId="3" fontId="7" fillId="5" borderId="0" xfId="2" applyNumberFormat="1" applyFont="1" applyFill="1" applyAlignment="1">
      <alignment horizontal="right"/>
    </xf>
    <xf numFmtId="0" fontId="7" fillId="5" borderId="6" xfId="2" applyFont="1" applyFill="1" applyBorder="1"/>
    <xf numFmtId="0" fontId="7" fillId="5" borderId="0" xfId="0" applyFont="1" applyFill="1" applyAlignment="1">
      <alignment horizontal="right"/>
    </xf>
    <xf numFmtId="164" fontId="29" fillId="5" borderId="0" xfId="0" applyNumberFormat="1" applyFont="1" applyFill="1"/>
    <xf numFmtId="0" fontId="7" fillId="2" borderId="13" xfId="2" applyFont="1" applyFill="1" applyBorder="1" applyAlignment="1">
      <alignment vertical="center" wrapText="1"/>
    </xf>
    <xf numFmtId="3" fontId="7" fillId="2" borderId="14" xfId="2" applyNumberFormat="1" applyFont="1" applyFill="1" applyBorder="1" applyAlignment="1">
      <alignment horizontal="right" vertical="center"/>
    </xf>
    <xf numFmtId="0" fontId="7" fillId="2" borderId="15" xfId="2" applyFont="1" applyFill="1" applyBorder="1" applyAlignment="1">
      <alignment vertical="center" wrapText="1"/>
    </xf>
    <xf numFmtId="4" fontId="7" fillId="2" borderId="16" xfId="2" applyNumberFormat="1" applyFont="1" applyFill="1" applyBorder="1" applyAlignment="1">
      <alignment horizontal="right" vertical="center"/>
    </xf>
    <xf numFmtId="4" fontId="7" fillId="2" borderId="17" xfId="2" applyNumberFormat="1" applyFont="1" applyFill="1" applyBorder="1" applyAlignment="1">
      <alignment horizontal="right" vertical="center"/>
    </xf>
    <xf numFmtId="0" fontId="7" fillId="2" borderId="0" xfId="2" applyFont="1" applyFill="1" applyAlignment="1">
      <alignment vertical="center"/>
    </xf>
    <xf numFmtId="3" fontId="7" fillId="2" borderId="41" xfId="2" applyNumberFormat="1" applyFont="1" applyFill="1" applyBorder="1" applyAlignment="1">
      <alignment vertical="center"/>
    </xf>
    <xf numFmtId="3" fontId="7" fillId="2" borderId="42" xfId="2" applyNumberFormat="1" applyFont="1" applyFill="1" applyBorder="1" applyAlignment="1">
      <alignment vertical="center"/>
    </xf>
    <xf numFmtId="0" fontId="7" fillId="2" borderId="0" xfId="2" applyFont="1" applyFill="1" applyAlignment="1">
      <alignment horizontal="right" vertical="center"/>
    </xf>
    <xf numFmtId="0" fontId="7" fillId="2" borderId="18" xfId="2" applyFont="1" applyFill="1" applyBorder="1" applyAlignment="1">
      <alignment horizontal="left" vertical="center" wrapText="1"/>
    </xf>
    <xf numFmtId="0" fontId="7" fillId="5" borderId="0" xfId="2" applyFont="1" applyFill="1" applyBorder="1" applyAlignment="1">
      <alignment horizontal="right" vertical="center"/>
    </xf>
    <xf numFmtId="0" fontId="7" fillId="2" borderId="19" xfId="2" applyFont="1" applyFill="1" applyBorder="1"/>
    <xf numFmtId="0" fontId="7" fillId="2" borderId="20" xfId="2" applyFont="1" applyFill="1" applyBorder="1"/>
    <xf numFmtId="1" fontId="7" fillId="2" borderId="20" xfId="2" applyNumberFormat="1" applyFont="1" applyFill="1" applyBorder="1"/>
    <xf numFmtId="1" fontId="7" fillId="2" borderId="0" xfId="2" applyNumberFormat="1" applyFont="1" applyFill="1" applyBorder="1"/>
    <xf numFmtId="3" fontId="7" fillId="2" borderId="41" xfId="2" applyNumberFormat="1" applyFont="1" applyFill="1" applyBorder="1" applyAlignment="1">
      <alignment horizontal="right" vertical="center"/>
    </xf>
    <xf numFmtId="1" fontId="7" fillId="2" borderId="21" xfId="2" applyNumberFormat="1" applyFont="1" applyFill="1" applyBorder="1" applyAlignment="1">
      <alignment horizontal="left"/>
    </xf>
    <xf numFmtId="1" fontId="7" fillId="2" borderId="22" xfId="2" applyNumberFormat="1" applyFont="1" applyFill="1" applyBorder="1"/>
    <xf numFmtId="1" fontId="7" fillId="2" borderId="0" xfId="2" applyNumberFormat="1" applyFont="1" applyFill="1" applyAlignment="1">
      <alignment horizontal="left"/>
    </xf>
    <xf numFmtId="0" fontId="7" fillId="5" borderId="0" xfId="2" applyFont="1" applyFill="1" applyAlignment="1">
      <alignment vertical="top"/>
    </xf>
    <xf numFmtId="0" fontId="21" fillId="5" borderId="0" xfId="0" applyFont="1" applyFill="1" applyAlignment="1">
      <alignment vertical="top"/>
    </xf>
    <xf numFmtId="0" fontId="23" fillId="5" borderId="0" xfId="2" applyFont="1" applyFill="1" applyAlignment="1">
      <alignment vertical="top"/>
    </xf>
    <xf numFmtId="0" fontId="7" fillId="5" borderId="0" xfId="2" applyNumberFormat="1" applyFont="1" applyFill="1"/>
    <xf numFmtId="1" fontId="30" fillId="2" borderId="0" xfId="2" applyNumberFormat="1" applyFont="1" applyFill="1"/>
    <xf numFmtId="1" fontId="30" fillId="5" borderId="0" xfId="2" applyNumberFormat="1" applyFont="1" applyFill="1"/>
    <xf numFmtId="0" fontId="31" fillId="7" borderId="5" xfId="0" applyFont="1" applyFill="1" applyBorder="1"/>
    <xf numFmtId="1" fontId="19" fillId="5" borderId="0" xfId="2" applyNumberFormat="1" applyFont="1" applyFill="1"/>
    <xf numFmtId="0" fontId="19" fillId="5" borderId="0" xfId="2" applyFont="1" applyFill="1"/>
    <xf numFmtId="0" fontId="7" fillId="5" borderId="0" xfId="0" applyFont="1" applyFill="1"/>
    <xf numFmtId="0" fontId="7" fillId="2" borderId="0" xfId="0" applyFont="1" applyFill="1" applyBorder="1" applyAlignment="1">
      <alignment vertical="center"/>
    </xf>
    <xf numFmtId="0" fontId="32" fillId="5" borderId="0" xfId="0" applyFont="1" applyFill="1"/>
    <xf numFmtId="0" fontId="32" fillId="5" borderId="0" xfId="2" applyFont="1" applyFill="1"/>
    <xf numFmtId="0" fontId="33" fillId="5" borderId="0" xfId="0" applyFont="1" applyFill="1"/>
    <xf numFmtId="0" fontId="29" fillId="0" borderId="23" xfId="0" applyFont="1" applyBorder="1"/>
    <xf numFmtId="0" fontId="29" fillId="0" borderId="23" xfId="0" pivotButton="1" applyFont="1" applyBorder="1"/>
    <xf numFmtId="0" fontId="29" fillId="0" borderId="24" xfId="0" applyFont="1" applyBorder="1"/>
    <xf numFmtId="0" fontId="29" fillId="0" borderId="25" xfId="0" applyFont="1" applyBorder="1"/>
    <xf numFmtId="0" fontId="29" fillId="0" borderId="26" xfId="0" applyFont="1" applyBorder="1"/>
    <xf numFmtId="0" fontId="29" fillId="0" borderId="27" xfId="0" applyFont="1" applyBorder="1"/>
    <xf numFmtId="1" fontId="29" fillId="0" borderId="23" xfId="0" applyNumberFormat="1" applyFont="1" applyBorder="1"/>
    <xf numFmtId="0" fontId="29" fillId="0" borderId="23" xfId="0" applyNumberFormat="1" applyFont="1" applyBorder="1"/>
    <xf numFmtId="0" fontId="29" fillId="0" borderId="26" xfId="0" applyNumberFormat="1" applyFont="1" applyBorder="1"/>
    <xf numFmtId="0" fontId="29" fillId="0" borderId="27" xfId="0" applyNumberFormat="1" applyFont="1" applyBorder="1"/>
    <xf numFmtId="1" fontId="29" fillId="0" borderId="28" xfId="0" applyNumberFormat="1" applyFont="1" applyBorder="1"/>
    <xf numFmtId="0" fontId="29" fillId="0" borderId="28" xfId="0" applyNumberFormat="1" applyFont="1" applyBorder="1"/>
    <xf numFmtId="0" fontId="29" fillId="0" borderId="0" xfId="0" applyNumberFormat="1" applyFont="1"/>
    <xf numFmtId="0" fontId="29" fillId="0" borderId="29" xfId="0" applyNumberFormat="1" applyFont="1" applyBorder="1"/>
    <xf numFmtId="1" fontId="29" fillId="0" borderId="30" xfId="0" applyNumberFormat="1" applyFont="1" applyBorder="1"/>
    <xf numFmtId="0" fontId="29" fillId="0" borderId="30" xfId="0" applyNumberFormat="1" applyFont="1" applyBorder="1"/>
    <xf numFmtId="0" fontId="29" fillId="0" borderId="9" xfId="0" applyNumberFormat="1" applyFont="1" applyBorder="1"/>
    <xf numFmtId="0" fontId="29" fillId="0" borderId="10" xfId="0" applyNumberFormat="1" applyFont="1" applyBorder="1"/>
    <xf numFmtId="0" fontId="25" fillId="0" borderId="31" xfId="0" pivotButton="1" applyFont="1" applyBorder="1"/>
    <xf numFmtId="0" fontId="25" fillId="0" borderId="31" xfId="0" applyFont="1" applyBorder="1"/>
    <xf numFmtId="0" fontId="15" fillId="3" borderId="32" xfId="0" applyFont="1" applyFill="1" applyBorder="1" applyAlignment="1">
      <alignment horizontal="right"/>
    </xf>
    <xf numFmtId="3" fontId="7" fillId="2" borderId="16" xfId="2" applyNumberFormat="1" applyFont="1" applyFill="1" applyBorder="1" applyAlignment="1">
      <alignment horizontal="right" vertical="center"/>
    </xf>
    <xf numFmtId="3" fontId="7" fillId="2" borderId="17" xfId="2" applyNumberFormat="1" applyFont="1" applyFill="1" applyBorder="1" applyAlignment="1">
      <alignment horizontal="right" vertical="center"/>
    </xf>
    <xf numFmtId="165" fontId="21" fillId="5" borderId="0" xfId="0" applyNumberFormat="1" applyFont="1" applyFill="1" applyBorder="1"/>
    <xf numFmtId="165" fontId="21" fillId="5" borderId="0" xfId="0" applyNumberFormat="1" applyFont="1" applyFill="1"/>
    <xf numFmtId="0" fontId="23" fillId="5" borderId="0" xfId="0" applyFont="1" applyFill="1" applyAlignment="1">
      <alignment vertical="top"/>
    </xf>
    <xf numFmtId="0" fontId="31" fillId="5" borderId="0" xfId="2" applyFont="1" applyFill="1" applyBorder="1" applyAlignment="1">
      <alignment horizontal="right" wrapText="1"/>
    </xf>
    <xf numFmtId="0" fontId="32" fillId="5" borderId="0" xfId="2" applyFont="1" applyFill="1" applyBorder="1"/>
    <xf numFmtId="166" fontId="31" fillId="7" borderId="38" xfId="2" applyNumberFormat="1" applyFont="1" applyFill="1" applyBorder="1" applyAlignment="1">
      <alignment horizontal="right"/>
    </xf>
    <xf numFmtId="166" fontId="31" fillId="7" borderId="39" xfId="2" applyNumberFormat="1" applyFont="1" applyFill="1" applyBorder="1" applyAlignment="1">
      <alignment horizontal="right"/>
    </xf>
    <xf numFmtId="166" fontId="7" fillId="5" borderId="38" xfId="2" applyNumberFormat="1" applyFont="1" applyFill="1" applyBorder="1" applyAlignment="1">
      <alignment horizontal="right"/>
    </xf>
    <xf numFmtId="166" fontId="7" fillId="5" borderId="39" xfId="2" applyNumberFormat="1" applyFont="1" applyFill="1" applyBorder="1" applyAlignment="1">
      <alignment horizontal="right"/>
    </xf>
    <xf numFmtId="166" fontId="7" fillId="5" borderId="0" xfId="2" applyNumberFormat="1" applyFont="1" applyFill="1" applyBorder="1" applyAlignment="1">
      <alignment horizontal="right"/>
    </xf>
    <xf numFmtId="0" fontId="7" fillId="5" borderId="0" xfId="2" quotePrefix="1" applyFont="1" applyFill="1"/>
    <xf numFmtId="0" fontId="0" fillId="5" borderId="0" xfId="0" applyFill="1"/>
    <xf numFmtId="1" fontId="15" fillId="3" borderId="32" xfId="0" applyNumberFormat="1" applyFont="1" applyFill="1" applyBorder="1" applyAlignment="1">
      <alignment horizontal="right"/>
    </xf>
    <xf numFmtId="3" fontId="7" fillId="0" borderId="0" xfId="0" applyNumberFormat="1" applyFont="1" applyFill="1"/>
    <xf numFmtId="0" fontId="23" fillId="2" borderId="0" xfId="0" applyFont="1" applyFill="1" applyAlignment="1">
      <alignment vertical="top"/>
    </xf>
    <xf numFmtId="0" fontId="23" fillId="2" borderId="0" xfId="0" applyFont="1" applyFill="1" applyAlignment="1">
      <alignment vertical="top" wrapText="1"/>
    </xf>
    <xf numFmtId="0" fontId="23" fillId="5" borderId="0" xfId="0" applyFont="1" applyFill="1"/>
    <xf numFmtId="49" fontId="18" fillId="4" borderId="32" xfId="0" applyNumberFormat="1" applyFont="1" applyFill="1" applyBorder="1" applyAlignment="1">
      <alignment horizontal="left"/>
    </xf>
    <xf numFmtId="49" fontId="15" fillId="3" borderId="32" xfId="0" applyNumberFormat="1" applyFont="1" applyFill="1" applyBorder="1" applyAlignment="1">
      <alignment horizontal="left"/>
    </xf>
    <xf numFmtId="0" fontId="25" fillId="5" borderId="31" xfId="0" applyFont="1" applyFill="1" applyBorder="1"/>
    <xf numFmtId="0" fontId="29" fillId="5" borderId="23" xfId="0" applyFont="1" applyFill="1" applyBorder="1"/>
    <xf numFmtId="0" fontId="29" fillId="5" borderId="24" xfId="0" applyFont="1" applyFill="1" applyBorder="1"/>
    <xf numFmtId="0" fontId="29" fillId="5" borderId="25" xfId="0" applyFont="1" applyFill="1" applyBorder="1"/>
    <xf numFmtId="0" fontId="29" fillId="5" borderId="33" xfId="0" applyFont="1" applyFill="1" applyBorder="1"/>
    <xf numFmtId="0" fontId="29" fillId="5" borderId="34" xfId="0" applyFont="1" applyFill="1" applyBorder="1"/>
    <xf numFmtId="1" fontId="29" fillId="5" borderId="23" xfId="0" applyNumberFormat="1" applyFont="1" applyFill="1" applyBorder="1"/>
    <xf numFmtId="1" fontId="29" fillId="5" borderId="26" xfId="0" applyNumberFormat="1" applyFont="1" applyFill="1" applyBorder="1"/>
    <xf numFmtId="0" fontId="29" fillId="5" borderId="35" xfId="0" applyFont="1" applyFill="1" applyBorder="1"/>
    <xf numFmtId="0" fontId="29" fillId="5" borderId="23" xfId="0" applyNumberFormat="1" applyFont="1" applyFill="1" applyBorder="1"/>
    <xf numFmtId="0" fontId="29" fillId="5" borderId="26" xfId="0" applyNumberFormat="1" applyFont="1" applyFill="1" applyBorder="1"/>
    <xf numFmtId="0" fontId="29" fillId="5" borderId="34" xfId="0" applyNumberFormat="1" applyFont="1" applyFill="1" applyBorder="1"/>
    <xf numFmtId="0" fontId="29" fillId="5" borderId="28" xfId="0" applyFont="1" applyFill="1" applyBorder="1"/>
    <xf numFmtId="0" fontId="29" fillId="5" borderId="28" xfId="0" applyNumberFormat="1" applyFont="1" applyFill="1" applyBorder="1"/>
    <xf numFmtId="0" fontId="29" fillId="5" borderId="0" xfId="0" applyNumberFormat="1" applyFont="1" applyFill="1"/>
    <xf numFmtId="0" fontId="29" fillId="5" borderId="36" xfId="0" applyNumberFormat="1" applyFont="1" applyFill="1" applyBorder="1"/>
    <xf numFmtId="0" fontId="29" fillId="5" borderId="30" xfId="0" applyFont="1" applyFill="1" applyBorder="1"/>
    <xf numFmtId="0" fontId="29" fillId="5" borderId="30" xfId="0" applyNumberFormat="1" applyFont="1" applyFill="1" applyBorder="1"/>
    <xf numFmtId="0" fontId="29" fillId="5" borderId="9" xfId="0" applyNumberFormat="1" applyFont="1" applyFill="1" applyBorder="1"/>
    <xf numFmtId="0" fontId="29" fillId="5" borderId="31" xfId="0" applyNumberFormat="1" applyFont="1" applyFill="1" applyBorder="1"/>
    <xf numFmtId="0" fontId="7" fillId="5" borderId="0" xfId="2" applyFont="1" applyFill="1" applyAlignment="1">
      <alignment wrapText="1"/>
    </xf>
    <xf numFmtId="167" fontId="7" fillId="5" borderId="38" xfId="2" applyNumberFormat="1" applyFont="1" applyFill="1" applyBorder="1" applyAlignment="1">
      <alignment horizontal="right"/>
    </xf>
    <xf numFmtId="167" fontId="7" fillId="5" borderId="39" xfId="2" applyNumberFormat="1" applyFont="1" applyFill="1" applyBorder="1" applyAlignment="1">
      <alignment horizontal="right"/>
    </xf>
    <xf numFmtId="167" fontId="34" fillId="5" borderId="0" xfId="0" applyNumberFormat="1" applyFont="1" applyFill="1"/>
    <xf numFmtId="0" fontId="7" fillId="2" borderId="0" xfId="0" applyFont="1" applyFill="1" applyBorder="1" applyAlignment="1">
      <alignment vertical="top"/>
    </xf>
    <xf numFmtId="0" fontId="7" fillId="2" borderId="0" xfId="2" applyFill="1"/>
    <xf numFmtId="0" fontId="7" fillId="2" borderId="0" xfId="2" applyFill="1" applyBorder="1" applyProtection="1">
      <protection hidden="1"/>
    </xf>
    <xf numFmtId="0" fontId="7" fillId="2" borderId="0" xfId="2" applyFill="1" applyAlignment="1">
      <alignment vertical="top"/>
    </xf>
    <xf numFmtId="0" fontId="35" fillId="2" borderId="0" xfId="2" applyFont="1" applyFill="1" applyAlignment="1">
      <alignment vertical="top"/>
    </xf>
    <xf numFmtId="0" fontId="36" fillId="2" borderId="0" xfId="2" applyFont="1" applyFill="1" applyAlignment="1">
      <alignment vertical="top"/>
    </xf>
    <xf numFmtId="0" fontId="36" fillId="2" borderId="0" xfId="2" applyFont="1" applyFill="1"/>
    <xf numFmtId="0" fontId="29" fillId="0" borderId="31" xfId="0" pivotButton="1" applyFont="1" applyBorder="1"/>
    <xf numFmtId="0" fontId="33" fillId="0" borderId="0" xfId="0" applyFont="1"/>
    <xf numFmtId="0" fontId="32" fillId="3" borderId="0" xfId="2" applyFont="1" applyFill="1" applyAlignment="1">
      <alignment vertical="center"/>
    </xf>
    <xf numFmtId="0" fontId="32" fillId="5" borderId="0" xfId="0" applyFont="1" applyFill="1" applyAlignment="1">
      <alignment vertical="top"/>
    </xf>
    <xf numFmtId="0" fontId="32" fillId="5" borderId="0" xfId="2" applyFont="1" applyFill="1" applyAlignment="1">
      <alignment vertical="top"/>
    </xf>
    <xf numFmtId="0" fontId="4" fillId="0" borderId="0" xfId="0" applyFont="1" applyAlignment="1"/>
    <xf numFmtId="167" fontId="31" fillId="7" borderId="38" xfId="2" applyNumberFormat="1" applyFont="1" applyFill="1" applyBorder="1"/>
    <xf numFmtId="167" fontId="31" fillId="7" borderId="39" xfId="2" applyNumberFormat="1" applyFont="1" applyFill="1" applyBorder="1"/>
    <xf numFmtId="167" fontId="31" fillId="7" borderId="0" xfId="2" applyNumberFormat="1" applyFont="1" applyFill="1" applyBorder="1"/>
    <xf numFmtId="167" fontId="7" fillId="5" borderId="38" xfId="2" applyNumberFormat="1" applyFont="1" applyFill="1" applyBorder="1"/>
    <xf numFmtId="167" fontId="7" fillId="5" borderId="39" xfId="2" applyNumberFormat="1" applyFont="1" applyFill="1" applyBorder="1"/>
    <xf numFmtId="167" fontId="7" fillId="5" borderId="0" xfId="2" applyNumberFormat="1" applyFont="1" applyFill="1" applyBorder="1"/>
    <xf numFmtId="167" fontId="31" fillId="7" borderId="38" xfId="2" applyNumberFormat="1" applyFont="1" applyFill="1" applyBorder="1" applyAlignment="1">
      <alignment horizontal="right"/>
    </xf>
    <xf numFmtId="167" fontId="31" fillId="7" borderId="39" xfId="2" applyNumberFormat="1" applyFont="1" applyFill="1" applyBorder="1" applyAlignment="1">
      <alignment horizontal="right"/>
    </xf>
    <xf numFmtId="167" fontId="31" fillId="7" borderId="0" xfId="2" applyNumberFormat="1" applyFont="1" applyFill="1" applyBorder="1" applyAlignment="1">
      <alignment horizontal="right"/>
    </xf>
    <xf numFmtId="167" fontId="7" fillId="5" borderId="0" xfId="2" applyNumberFormat="1" applyFont="1" applyFill="1" applyBorder="1" applyAlignment="1">
      <alignment horizontal="right"/>
    </xf>
    <xf numFmtId="0" fontId="7" fillId="2" borderId="0" xfId="0" applyFont="1" applyFill="1" applyAlignment="1">
      <alignment vertical="top" wrapText="1"/>
    </xf>
    <xf numFmtId="0" fontId="6" fillId="5" borderId="0" xfId="0" applyFont="1" applyFill="1" applyAlignment="1">
      <alignment vertical="top"/>
    </xf>
    <xf numFmtId="0" fontId="37" fillId="5" borderId="0" xfId="0" applyFont="1" applyFill="1"/>
    <xf numFmtId="0" fontId="7" fillId="2" borderId="0" xfId="0" applyFont="1" applyFill="1" applyBorder="1" applyAlignment="1">
      <alignment vertical="top" wrapText="1"/>
    </xf>
    <xf numFmtId="0" fontId="7" fillId="5" borderId="0" xfId="0" applyNumberFormat="1" applyFont="1" applyFill="1" applyAlignment="1">
      <alignment vertical="top" wrapText="1"/>
    </xf>
    <xf numFmtId="0" fontId="7" fillId="2" borderId="0" xfId="0" applyFont="1" applyFill="1" applyAlignment="1">
      <alignment vertical="top" wrapText="1"/>
    </xf>
    <xf numFmtId="0" fontId="7" fillId="2" borderId="0" xfId="0" applyFont="1" applyFill="1" applyAlignment="1">
      <alignment horizontal="left" vertical="top" wrapText="1"/>
    </xf>
    <xf numFmtId="0" fontId="1" fillId="2" borderId="0" xfId="2" applyFont="1" applyFill="1" applyAlignment="1">
      <alignment horizontal="center"/>
    </xf>
    <xf numFmtId="1" fontId="7" fillId="2" borderId="0" xfId="2" applyNumberFormat="1" applyFont="1" applyFill="1" applyAlignment="1">
      <alignment vertical="top" wrapText="1"/>
    </xf>
    <xf numFmtId="0" fontId="29" fillId="2" borderId="0" xfId="0" applyFont="1" applyFill="1" applyAlignment="1">
      <alignment vertical="top" wrapText="1"/>
    </xf>
    <xf numFmtId="0" fontId="7" fillId="5" borderId="0" xfId="2" applyFont="1" applyFill="1" applyAlignment="1">
      <alignment vertical="top" wrapText="1"/>
    </xf>
    <xf numFmtId="0" fontId="7" fillId="5" borderId="0" xfId="2" applyFont="1" applyFill="1" applyAlignment="1">
      <alignment horizontal="left" vertical="top" wrapText="1"/>
    </xf>
    <xf numFmtId="0" fontId="15" fillId="3" borderId="32" xfId="0" applyFont="1" applyFill="1" applyBorder="1" applyAlignment="1">
      <alignment horizontal="right"/>
    </xf>
    <xf numFmtId="49" fontId="15" fillId="3" borderId="32" xfId="0" applyNumberFormat="1" applyFont="1" applyFill="1" applyBorder="1" applyAlignment="1">
      <alignment horizontal="left"/>
    </xf>
    <xf numFmtId="1" fontId="15" fillId="3" borderId="32" xfId="0" applyNumberFormat="1" applyFont="1" applyFill="1" applyBorder="1" applyAlignment="1">
      <alignment horizontal="right"/>
    </xf>
    <xf numFmtId="49" fontId="16" fillId="3" borderId="11" xfId="2" applyNumberFormat="1" applyFont="1" applyFill="1" applyBorder="1" applyAlignment="1">
      <alignment horizontal="left"/>
    </xf>
    <xf numFmtId="0" fontId="20" fillId="5" borderId="0" xfId="0" applyFont="1" applyFill="1" applyAlignment="1">
      <alignment vertical="top" wrapText="1"/>
    </xf>
  </cellXfs>
  <cellStyles count="4">
    <cellStyle name="Hyperlink 2" xfId="1"/>
    <cellStyle name="Normal" xfId="0" builtinId="0"/>
    <cellStyle name="Normal 2" xfId="2"/>
    <cellStyle name="Normal 3" xfId="3"/>
  </cellStyles>
  <dxfs count="16">
    <dxf>
      <font>
        <sz val="11"/>
      </font>
    </dxf>
    <dxf>
      <font>
        <sz val="11"/>
      </font>
    </dxf>
    <dxf>
      <font>
        <b/>
      </font>
    </dxf>
    <dxf>
      <font>
        <b/>
      </font>
    </dxf>
    <dxf>
      <font>
        <name val="Arial"/>
        <scheme val="none"/>
      </font>
    </dxf>
    <dxf>
      <font>
        <b/>
      </font>
    </dxf>
    <dxf>
      <font>
        <b/>
      </font>
    </dxf>
    <dxf>
      <font>
        <name val="Arial"/>
        <scheme val="none"/>
      </font>
    </dxf>
    <dxf>
      <font>
        <name val="Arial"/>
        <scheme val="none"/>
      </font>
    </dxf>
    <dxf>
      <fill>
        <patternFill>
          <bgColor theme="0"/>
        </patternFill>
      </fill>
    </dxf>
    <dxf>
      <font>
        <name val="Arial"/>
        <scheme val="none"/>
      </font>
    </dxf>
    <dxf>
      <font>
        <name val="Arial"/>
        <scheme val="none"/>
      </font>
    </dxf>
    <dxf>
      <border>
        <right style="thin">
          <color indexed="8"/>
        </right>
        <top style="thin">
          <color indexed="8"/>
        </top>
        <bottom style="thin">
          <color indexed="8"/>
        </bottom>
      </border>
    </dxf>
    <dxf>
      <fill>
        <patternFill patternType="solid">
          <bgColor theme="0"/>
        </patternFill>
      </fill>
    </dxf>
    <dxf>
      <font>
        <b/>
      </font>
    </dxf>
    <dxf>
      <font>
        <b/>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4"/>
          <c:order val="0"/>
          <c:tx>
            <c:strRef>
              <c:f>'Chart data'!$B$1</c:f>
              <c:strCache>
                <c:ptCount val="1"/>
                <c:pt idx="0">
                  <c:v>Gross Ingredient Cost (£)</c:v>
                </c:pt>
              </c:strCache>
            </c:strRef>
          </c:tx>
          <c:spPr>
            <a:ln>
              <a:solidFill>
                <a:schemeClr val="tx2"/>
              </a:solidFill>
            </a:ln>
          </c:spPr>
          <c:marker>
            <c:symbol val="triangle"/>
            <c:size val="5"/>
            <c:spPr>
              <a:solidFill>
                <a:schemeClr val="tx2"/>
              </a:solidFill>
              <a:ln>
                <a:solidFill>
                  <a:srgbClr val="0391BF"/>
                </a:solidFill>
              </a:ln>
            </c:spPr>
          </c:marker>
          <c:cat>
            <c:strRef>
              <c:f>'Chart data'!$A$2:$A$11</c:f>
              <c:strCache>
                <c:ptCount val="10"/>
                <c:pt idx="0">
                  <c:v>2004/05</c:v>
                </c:pt>
                <c:pt idx="1">
                  <c:v>2005/06</c:v>
                </c:pt>
                <c:pt idx="2">
                  <c:v>2006/07</c:v>
                </c:pt>
                <c:pt idx="3">
                  <c:v>2007/08</c:v>
                </c:pt>
                <c:pt idx="4">
                  <c:v>2008/09</c:v>
                </c:pt>
                <c:pt idx="5">
                  <c:v>2009/10</c:v>
                </c:pt>
                <c:pt idx="6">
                  <c:v>2010/11</c:v>
                </c:pt>
                <c:pt idx="7">
                  <c:v>2011/12</c:v>
                </c:pt>
                <c:pt idx="8">
                  <c:v>2012/13</c:v>
                </c:pt>
                <c:pt idx="9">
                  <c:v>2013/14</c:v>
                </c:pt>
              </c:strCache>
            </c:strRef>
          </c:cat>
          <c:val>
            <c:numRef>
              <c:f>'Chart data'!$B$2:$B$11</c:f>
              <c:numCache>
                <c:formatCode>General</c:formatCode>
                <c:ptCount val="10"/>
                <c:pt idx="0">
                  <c:v>5598414.7799999993</c:v>
                </c:pt>
                <c:pt idx="1">
                  <c:v>6523187.5199999996</c:v>
                </c:pt>
                <c:pt idx="2">
                  <c:v>7228676.4399999995</c:v>
                </c:pt>
                <c:pt idx="3">
                  <c:v>9860639.1699999981</c:v>
                </c:pt>
                <c:pt idx="4">
                  <c:v>10977492.719999999</c:v>
                </c:pt>
                <c:pt idx="5">
                  <c:v>9970893.9199999999</c:v>
                </c:pt>
                <c:pt idx="6">
                  <c:v>8709721.0700000003</c:v>
                </c:pt>
                <c:pt idx="7">
                  <c:v>7117718.6000000006</c:v>
                </c:pt>
                <c:pt idx="8">
                  <c:v>5338543.47</c:v>
                </c:pt>
                <c:pt idx="9">
                  <c:v>4886414.45</c:v>
                </c:pt>
              </c:numCache>
            </c:numRef>
          </c:val>
        </c:ser>
        <c:ser>
          <c:idx val="2"/>
          <c:order val="1"/>
          <c:tx>
            <c:strRef>
              <c:f>'Chart data'!$C$1</c:f>
              <c:strCache>
                <c:ptCount val="1"/>
                <c:pt idx="0">
                  <c:v>Methadone fees (£)</c:v>
                </c:pt>
              </c:strCache>
            </c:strRef>
          </c:tx>
          <c:spPr>
            <a:ln>
              <a:solidFill>
                <a:schemeClr val="accent4"/>
              </a:solidFill>
            </a:ln>
          </c:spPr>
          <c:marker>
            <c:symbol val="x"/>
            <c:size val="5"/>
            <c:spPr>
              <a:ln>
                <a:solidFill>
                  <a:schemeClr val="accent4"/>
                </a:solidFill>
              </a:ln>
            </c:spPr>
          </c:marker>
          <c:cat>
            <c:strRef>
              <c:f>'Chart data'!$A$2:$A$11</c:f>
              <c:strCache>
                <c:ptCount val="10"/>
                <c:pt idx="0">
                  <c:v>2004/05</c:v>
                </c:pt>
                <c:pt idx="1">
                  <c:v>2005/06</c:v>
                </c:pt>
                <c:pt idx="2">
                  <c:v>2006/07</c:v>
                </c:pt>
                <c:pt idx="3">
                  <c:v>2007/08</c:v>
                </c:pt>
                <c:pt idx="4">
                  <c:v>2008/09</c:v>
                </c:pt>
                <c:pt idx="5">
                  <c:v>2009/10</c:v>
                </c:pt>
                <c:pt idx="6">
                  <c:v>2010/11</c:v>
                </c:pt>
                <c:pt idx="7">
                  <c:v>2011/12</c:v>
                </c:pt>
                <c:pt idx="8">
                  <c:v>2012/13</c:v>
                </c:pt>
                <c:pt idx="9">
                  <c:v>2013/14</c:v>
                </c:pt>
              </c:strCache>
            </c:strRef>
          </c:cat>
          <c:val>
            <c:numRef>
              <c:f>'Chart data'!$C$2:$C$11</c:f>
              <c:numCache>
                <c:formatCode>General</c:formatCode>
                <c:ptCount val="10"/>
                <c:pt idx="0">
                  <c:v>7337410.0300000003</c:v>
                </c:pt>
                <c:pt idx="1">
                  <c:v>5677027.2600000007</c:v>
                </c:pt>
                <c:pt idx="2">
                  <c:v>5454983.0700000003</c:v>
                </c:pt>
                <c:pt idx="3">
                  <c:v>5366361.5200000005</c:v>
                </c:pt>
                <c:pt idx="4">
                  <c:v>5095297.5000000009</c:v>
                </c:pt>
                <c:pt idx="5">
                  <c:v>5325850.49</c:v>
                </c:pt>
                <c:pt idx="6">
                  <c:v>5661694.8200000003</c:v>
                </c:pt>
                <c:pt idx="7">
                  <c:v>5559462.4299999997</c:v>
                </c:pt>
                <c:pt idx="8">
                  <c:v>5734384.9499999993</c:v>
                </c:pt>
                <c:pt idx="9">
                  <c:v>5752599.8099999996</c:v>
                </c:pt>
              </c:numCache>
            </c:numRef>
          </c:val>
        </c:ser>
        <c:ser>
          <c:idx val="0"/>
          <c:order val="2"/>
          <c:tx>
            <c:strRef>
              <c:f>'Chart data'!$D$1</c:f>
              <c:strCache>
                <c:ptCount val="1"/>
                <c:pt idx="0">
                  <c:v>Supervision fees (£)</c:v>
                </c:pt>
              </c:strCache>
            </c:strRef>
          </c:tx>
          <c:spPr>
            <a:ln>
              <a:solidFill>
                <a:schemeClr val="accent1"/>
              </a:solidFill>
            </a:ln>
          </c:spPr>
          <c:marker>
            <c:symbol val="diamond"/>
            <c:size val="5"/>
            <c:spPr>
              <a:solidFill>
                <a:schemeClr val="accent1"/>
              </a:solidFill>
              <a:ln>
                <a:solidFill>
                  <a:schemeClr val="accent1"/>
                </a:solidFill>
              </a:ln>
            </c:spPr>
          </c:marker>
          <c:cat>
            <c:strRef>
              <c:f>'Chart data'!$A$2:$A$11</c:f>
              <c:strCache>
                <c:ptCount val="10"/>
                <c:pt idx="0">
                  <c:v>2004/05</c:v>
                </c:pt>
                <c:pt idx="1">
                  <c:v>2005/06</c:v>
                </c:pt>
                <c:pt idx="2">
                  <c:v>2006/07</c:v>
                </c:pt>
                <c:pt idx="3">
                  <c:v>2007/08</c:v>
                </c:pt>
                <c:pt idx="4">
                  <c:v>2008/09</c:v>
                </c:pt>
                <c:pt idx="5">
                  <c:v>2009/10</c:v>
                </c:pt>
                <c:pt idx="6">
                  <c:v>2010/11</c:v>
                </c:pt>
                <c:pt idx="7">
                  <c:v>2011/12</c:v>
                </c:pt>
                <c:pt idx="8">
                  <c:v>2012/13</c:v>
                </c:pt>
                <c:pt idx="9">
                  <c:v>2013/14</c:v>
                </c:pt>
              </c:strCache>
            </c:strRef>
          </c:cat>
          <c:val>
            <c:numRef>
              <c:f>'Chart data'!$D$2:$D$11</c:f>
              <c:numCache>
                <c:formatCode>General</c:formatCode>
                <c:ptCount val="10"/>
                <c:pt idx="0">
                  <c:v>2393145.38</c:v>
                </c:pt>
                <c:pt idx="1">
                  <c:v>6318626.1600000001</c:v>
                </c:pt>
                <c:pt idx="2">
                  <c:v>7893205.8899999997</c:v>
                </c:pt>
                <c:pt idx="3">
                  <c:v>9557705.75</c:v>
                </c:pt>
                <c:pt idx="4">
                  <c:v>11542338.119999999</c:v>
                </c:pt>
                <c:pt idx="5">
                  <c:v>12639343.620000001</c:v>
                </c:pt>
                <c:pt idx="6">
                  <c:v>13715117.189999999</c:v>
                </c:pt>
                <c:pt idx="7">
                  <c:v>13450835.889999999</c:v>
                </c:pt>
                <c:pt idx="8">
                  <c:v>12804839.700000003</c:v>
                </c:pt>
                <c:pt idx="9">
                  <c:v>12106515.23</c:v>
                </c:pt>
              </c:numCache>
            </c:numRef>
          </c:val>
        </c:ser>
        <c:ser>
          <c:idx val="3"/>
          <c:order val="3"/>
          <c:tx>
            <c:strRef>
              <c:f>'Chart data'!$F$1</c:f>
              <c:strCache>
                <c:ptCount val="1"/>
                <c:pt idx="0">
                  <c:v>Total cost (£)</c:v>
                </c:pt>
              </c:strCache>
            </c:strRef>
          </c:tx>
          <c:spPr>
            <a:ln>
              <a:solidFill>
                <a:schemeClr val="accent3"/>
              </a:solidFill>
              <a:prstDash val="dash"/>
            </a:ln>
          </c:spPr>
          <c:marker>
            <c:symbol val="none"/>
          </c:marker>
          <c:cat>
            <c:strRef>
              <c:f>'Chart data'!$A$2:$A$11</c:f>
              <c:strCache>
                <c:ptCount val="10"/>
                <c:pt idx="0">
                  <c:v>2004/05</c:v>
                </c:pt>
                <c:pt idx="1">
                  <c:v>2005/06</c:v>
                </c:pt>
                <c:pt idx="2">
                  <c:v>2006/07</c:v>
                </c:pt>
                <c:pt idx="3">
                  <c:v>2007/08</c:v>
                </c:pt>
                <c:pt idx="4">
                  <c:v>2008/09</c:v>
                </c:pt>
                <c:pt idx="5">
                  <c:v>2009/10</c:v>
                </c:pt>
                <c:pt idx="6">
                  <c:v>2010/11</c:v>
                </c:pt>
                <c:pt idx="7">
                  <c:v>2011/12</c:v>
                </c:pt>
                <c:pt idx="8">
                  <c:v>2012/13</c:v>
                </c:pt>
                <c:pt idx="9">
                  <c:v>2013/14</c:v>
                </c:pt>
              </c:strCache>
            </c:strRef>
          </c:cat>
          <c:val>
            <c:numRef>
              <c:f>'Chart data'!$F$2:$F$11</c:f>
              <c:numCache>
                <c:formatCode>General</c:formatCode>
                <c:ptCount val="10"/>
                <c:pt idx="0">
                  <c:v>15328970.189999998</c:v>
                </c:pt>
                <c:pt idx="1">
                  <c:v>18836972.59</c:v>
                </c:pt>
                <c:pt idx="2">
                  <c:v>20593967.509999998</c:v>
                </c:pt>
                <c:pt idx="3">
                  <c:v>24782969.669999998</c:v>
                </c:pt>
                <c:pt idx="4">
                  <c:v>27669503.139999997</c:v>
                </c:pt>
                <c:pt idx="5">
                  <c:v>27969569.25</c:v>
                </c:pt>
                <c:pt idx="6">
                  <c:v>28119791.579999998</c:v>
                </c:pt>
                <c:pt idx="7">
                  <c:v>26310341.950000003</c:v>
                </c:pt>
                <c:pt idx="8">
                  <c:v>23884914.5</c:v>
                </c:pt>
                <c:pt idx="9">
                  <c:v>22812920.640000001</c:v>
                </c:pt>
              </c:numCache>
            </c:numRef>
          </c:val>
        </c:ser>
        <c:marker val="1"/>
        <c:axId val="94110464"/>
        <c:axId val="94112768"/>
      </c:lineChart>
      <c:lineChart>
        <c:grouping val="standard"/>
        <c:ser>
          <c:idx val="6"/>
          <c:order val="4"/>
          <c:tx>
            <c:strRef>
              <c:f>'Chart data'!$H$1</c:f>
              <c:strCache>
                <c:ptCount val="1"/>
                <c:pt idx="0">
                  <c:v>no items dispensed</c:v>
                </c:pt>
              </c:strCache>
            </c:strRef>
          </c:tx>
          <c:spPr>
            <a:ln>
              <a:solidFill>
                <a:schemeClr val="tx1"/>
              </a:solidFill>
            </a:ln>
          </c:spPr>
          <c:marker>
            <c:symbol val="none"/>
          </c:marker>
          <c:cat>
            <c:strRef>
              <c:f>'Chart data'!$A$2:$A$10</c:f>
              <c:strCache>
                <c:ptCount val="9"/>
                <c:pt idx="0">
                  <c:v>2004/05</c:v>
                </c:pt>
                <c:pt idx="1">
                  <c:v>2005/06</c:v>
                </c:pt>
                <c:pt idx="2">
                  <c:v>2006/07</c:v>
                </c:pt>
                <c:pt idx="3">
                  <c:v>2007/08</c:v>
                </c:pt>
                <c:pt idx="4">
                  <c:v>2008/09</c:v>
                </c:pt>
                <c:pt idx="5">
                  <c:v>2009/10</c:v>
                </c:pt>
                <c:pt idx="6">
                  <c:v>2010/11</c:v>
                </c:pt>
                <c:pt idx="7">
                  <c:v>2011/12</c:v>
                </c:pt>
                <c:pt idx="8">
                  <c:v>2012/13</c:v>
                </c:pt>
              </c:strCache>
            </c:strRef>
          </c:cat>
          <c:val>
            <c:numRef>
              <c:f>'Chart data'!$H$2:$H$11</c:f>
              <c:numCache>
                <c:formatCode>General</c:formatCode>
                <c:ptCount val="10"/>
                <c:pt idx="0">
                  <c:v>408876</c:v>
                </c:pt>
                <c:pt idx="1">
                  <c:v>457092</c:v>
                </c:pt>
                <c:pt idx="2">
                  <c:v>489447</c:v>
                </c:pt>
                <c:pt idx="3">
                  <c:v>492908</c:v>
                </c:pt>
                <c:pt idx="4">
                  <c:v>493767</c:v>
                </c:pt>
                <c:pt idx="5">
                  <c:v>510063</c:v>
                </c:pt>
                <c:pt idx="6">
                  <c:v>534674</c:v>
                </c:pt>
                <c:pt idx="7">
                  <c:v>515897</c:v>
                </c:pt>
                <c:pt idx="8">
                  <c:v>488982</c:v>
                </c:pt>
                <c:pt idx="9">
                  <c:v>464639</c:v>
                </c:pt>
              </c:numCache>
            </c:numRef>
          </c:val>
        </c:ser>
        <c:marker val="1"/>
        <c:axId val="94127232"/>
        <c:axId val="94128768"/>
      </c:lineChart>
      <c:catAx>
        <c:axId val="94110464"/>
        <c:scaling>
          <c:orientation val="minMax"/>
        </c:scaling>
        <c:axPos val="b"/>
        <c:title>
          <c:tx>
            <c:rich>
              <a:bodyPr/>
              <a:lstStyle/>
              <a:p>
                <a:pPr>
                  <a:defRPr sz="1000" b="1" i="0" u="none" strike="noStrike" baseline="0">
                    <a:solidFill>
                      <a:srgbClr val="003366"/>
                    </a:solidFill>
                    <a:latin typeface="Calibri"/>
                    <a:ea typeface="Calibri"/>
                    <a:cs typeface="Calibri"/>
                  </a:defRPr>
                </a:pPr>
                <a:r>
                  <a:rPr lang="en-GB"/>
                  <a:t>Financial Year</a:t>
                </a:r>
              </a:p>
            </c:rich>
          </c:tx>
        </c:title>
        <c:numFmt formatCode="General" sourceLinked="1"/>
        <c:tickLblPos val="nextTo"/>
        <c:txPr>
          <a:bodyPr rot="0" vert="horz"/>
          <a:lstStyle/>
          <a:p>
            <a:pPr>
              <a:defRPr sz="1000" b="0" i="0" u="none" strike="noStrike" baseline="0">
                <a:solidFill>
                  <a:srgbClr val="003366"/>
                </a:solidFill>
                <a:latin typeface="Calibri"/>
                <a:ea typeface="Calibri"/>
                <a:cs typeface="Calibri"/>
              </a:defRPr>
            </a:pPr>
            <a:endParaRPr lang="en-US"/>
          </a:p>
        </c:txPr>
        <c:crossAx val="94112768"/>
        <c:crosses val="autoZero"/>
        <c:auto val="1"/>
        <c:lblAlgn val="ctr"/>
        <c:lblOffset val="100"/>
      </c:catAx>
      <c:valAx>
        <c:axId val="94112768"/>
        <c:scaling>
          <c:orientation val="minMax"/>
        </c:scaling>
        <c:axPos val="l"/>
        <c:majorGridlines/>
        <c:numFmt formatCode="General" sourceLinked="1"/>
        <c:tickLblPos val="nextTo"/>
        <c:txPr>
          <a:bodyPr rot="0" vert="horz"/>
          <a:lstStyle/>
          <a:p>
            <a:pPr>
              <a:defRPr sz="1000" b="0" i="0" u="none" strike="noStrike" baseline="0">
                <a:solidFill>
                  <a:srgbClr val="003366"/>
                </a:solidFill>
                <a:latin typeface="Calibri"/>
                <a:ea typeface="Calibri"/>
                <a:cs typeface="Calibri"/>
              </a:defRPr>
            </a:pPr>
            <a:endParaRPr lang="en-US"/>
          </a:p>
        </c:txPr>
        <c:crossAx val="94110464"/>
        <c:crosses val="autoZero"/>
        <c:crossBetween val="between"/>
        <c:dispUnits>
          <c:builtInUnit val="millions"/>
          <c:dispUnitsLbl>
            <c:layout>
              <c:manualLayout>
                <c:xMode val="edge"/>
                <c:yMode val="edge"/>
                <c:x val="1.5513225104417806E-2"/>
                <c:y val="0.24584513001448599"/>
              </c:manualLayout>
            </c:layout>
            <c:tx>
              <c:rich>
                <a:bodyPr rot="-5400000" vert="horz"/>
                <a:lstStyle/>
                <a:p>
                  <a:pPr algn="ctr">
                    <a:defRPr sz="1000" b="1" i="0" u="none" strike="noStrike" baseline="0">
                      <a:solidFill>
                        <a:srgbClr val="003366"/>
                      </a:solidFill>
                      <a:latin typeface="Calibri"/>
                      <a:ea typeface="Calibri"/>
                      <a:cs typeface="Calibri"/>
                    </a:defRPr>
                  </a:pPr>
                  <a:r>
                    <a:rPr lang="en-GB"/>
                    <a:t>Cost (Millions)</a:t>
                  </a:r>
                </a:p>
              </c:rich>
            </c:tx>
          </c:dispUnitsLbl>
        </c:dispUnits>
      </c:valAx>
      <c:catAx>
        <c:axId val="94127232"/>
        <c:scaling>
          <c:orientation val="minMax"/>
        </c:scaling>
        <c:delete val="1"/>
        <c:axPos val="b"/>
        <c:tickLblPos val="none"/>
        <c:crossAx val="94128768"/>
        <c:crosses val="autoZero"/>
        <c:auto val="1"/>
        <c:lblAlgn val="ctr"/>
        <c:lblOffset val="100"/>
      </c:catAx>
      <c:valAx>
        <c:axId val="94128768"/>
        <c:scaling>
          <c:orientation val="minMax"/>
        </c:scaling>
        <c:axPos val="r"/>
        <c:title>
          <c:tx>
            <c:rich>
              <a:bodyPr/>
              <a:lstStyle/>
              <a:p>
                <a:pPr>
                  <a:defRPr sz="1000" b="1" i="0" u="none" strike="noStrike" baseline="0">
                    <a:solidFill>
                      <a:srgbClr val="003366"/>
                    </a:solidFill>
                    <a:latin typeface="Calibri"/>
                    <a:ea typeface="Calibri"/>
                    <a:cs typeface="Calibri"/>
                  </a:defRPr>
                </a:pPr>
                <a:r>
                  <a:rPr lang="en-GB"/>
                  <a:t>Number of items dispensed</a:t>
                </a:r>
              </a:p>
            </c:rich>
          </c:tx>
        </c:title>
        <c:numFmt formatCode="General" sourceLinked="1"/>
        <c:tickLblPos val="nextTo"/>
        <c:txPr>
          <a:bodyPr rot="0" vert="horz"/>
          <a:lstStyle/>
          <a:p>
            <a:pPr>
              <a:defRPr sz="1000" b="0" i="0" u="none" strike="noStrike" baseline="0">
                <a:solidFill>
                  <a:srgbClr val="003366"/>
                </a:solidFill>
                <a:latin typeface="Calibri"/>
                <a:ea typeface="Calibri"/>
                <a:cs typeface="Calibri"/>
              </a:defRPr>
            </a:pPr>
            <a:endParaRPr lang="en-US"/>
          </a:p>
        </c:txPr>
        <c:crossAx val="94127232"/>
        <c:crosses val="max"/>
        <c:crossBetween val="between"/>
      </c:valAx>
    </c:plotArea>
    <c:legend>
      <c:legendPos val="b"/>
      <c:layout>
        <c:manualLayout>
          <c:xMode val="edge"/>
          <c:yMode val="edge"/>
          <c:x val="0.16395157480314962"/>
          <c:y val="0.85617754962950099"/>
          <c:w val="0.66610551181102384"/>
          <c:h val="0.1275216426675948"/>
        </c:manualLayout>
      </c:layout>
      <c:txPr>
        <a:bodyPr/>
        <a:lstStyle/>
        <a:p>
          <a:pPr>
            <a:defRPr sz="920" b="0" i="0" u="none" strike="noStrike" baseline="0">
              <a:solidFill>
                <a:srgbClr val="003366"/>
              </a:solidFill>
              <a:latin typeface="Calibri"/>
              <a:ea typeface="Calibri"/>
              <a:cs typeface="Calibri"/>
            </a:defRPr>
          </a:pPr>
          <a:endParaRPr lang="en-US"/>
        </a:p>
      </c:txPr>
    </c:legend>
    <c:plotVisOnly val="1"/>
    <c:dispBlanksAs val="gap"/>
  </c:chart>
  <c:spPr>
    <a:ln>
      <a:noFill/>
    </a:ln>
  </c:spPr>
  <c:txPr>
    <a:bodyPr/>
    <a:lstStyle/>
    <a:p>
      <a:pPr>
        <a:defRPr sz="1000" b="0" i="0" u="none" strike="noStrike" baseline="0">
          <a:solidFill>
            <a:srgbClr val="003366"/>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104775</xdr:rowOff>
    </xdr:from>
    <xdr:to>
      <xdr:col>1</xdr:col>
      <xdr:colOff>609600</xdr:colOff>
      <xdr:row>3</xdr:row>
      <xdr:rowOff>609600</xdr:rowOff>
    </xdr:to>
    <xdr:pic>
      <xdr:nvPicPr>
        <xdr:cNvPr id="2395" name="Picture 6" descr="NSS_Logo"/>
        <xdr:cNvPicPr>
          <a:picLocks noChangeAspect="1" noChangeArrowheads="1"/>
        </xdr:cNvPicPr>
      </xdr:nvPicPr>
      <xdr:blipFill>
        <a:blip xmlns:r="http://schemas.openxmlformats.org/officeDocument/2006/relationships" r:embed="rId1" cstate="print"/>
        <a:srcRect/>
        <a:stretch>
          <a:fillRect/>
        </a:stretch>
      </xdr:blipFill>
      <xdr:spPr bwMode="auto">
        <a:xfrm>
          <a:off x="114300" y="428625"/>
          <a:ext cx="609600" cy="666750"/>
        </a:xfrm>
        <a:prstGeom prst="rect">
          <a:avLst/>
        </a:prstGeom>
        <a:noFill/>
        <a:ln w="9525">
          <a:noFill/>
          <a:miter lim="800000"/>
          <a:headEnd/>
          <a:tailEnd/>
        </a:ln>
      </xdr:spPr>
    </xdr:pic>
    <xdr:clientData/>
  </xdr:twoCellAnchor>
  <xdr:twoCellAnchor editAs="oneCell">
    <xdr:from>
      <xdr:col>8</xdr:col>
      <xdr:colOff>742950</xdr:colOff>
      <xdr:row>2</xdr:row>
      <xdr:rowOff>142875</xdr:rowOff>
    </xdr:from>
    <xdr:to>
      <xdr:col>9</xdr:col>
      <xdr:colOff>628650</xdr:colOff>
      <xdr:row>4</xdr:row>
      <xdr:rowOff>9525</xdr:rowOff>
    </xdr:to>
    <xdr:pic>
      <xdr:nvPicPr>
        <xdr:cNvPr id="2396" name="Picture 7" descr="ISD_Scotland"/>
        <xdr:cNvPicPr>
          <a:picLocks noChangeAspect="1" noChangeArrowheads="1"/>
        </xdr:cNvPicPr>
      </xdr:nvPicPr>
      <xdr:blipFill>
        <a:blip xmlns:r="http://schemas.openxmlformats.org/officeDocument/2006/relationships" r:embed="rId2" cstate="print"/>
        <a:srcRect/>
        <a:stretch>
          <a:fillRect/>
        </a:stretch>
      </xdr:blipFill>
      <xdr:spPr bwMode="auto">
        <a:xfrm>
          <a:off x="7905750" y="466725"/>
          <a:ext cx="695325" cy="666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628650</xdr:colOff>
      <xdr:row>4</xdr:row>
      <xdr:rowOff>0</xdr:rowOff>
    </xdr:to>
    <xdr:pic>
      <xdr:nvPicPr>
        <xdr:cNvPr id="46112" name="Picture 6" descr="NSS_Logo"/>
        <xdr:cNvPicPr>
          <a:picLocks noChangeAspect="1" noChangeArrowheads="1"/>
        </xdr:cNvPicPr>
      </xdr:nvPicPr>
      <xdr:blipFill>
        <a:blip xmlns:r="http://schemas.openxmlformats.org/officeDocument/2006/relationships" r:embed="rId1" cstate="print"/>
        <a:srcRect/>
        <a:stretch>
          <a:fillRect/>
        </a:stretch>
      </xdr:blipFill>
      <xdr:spPr bwMode="auto">
        <a:xfrm>
          <a:off x="228600" y="485775"/>
          <a:ext cx="628650" cy="638175"/>
        </a:xfrm>
        <a:prstGeom prst="rect">
          <a:avLst/>
        </a:prstGeom>
        <a:noFill/>
        <a:ln w="9525">
          <a:noFill/>
          <a:miter lim="800000"/>
          <a:headEnd/>
          <a:tailEnd/>
        </a:ln>
      </xdr:spPr>
    </xdr:pic>
    <xdr:clientData/>
  </xdr:twoCellAnchor>
  <xdr:twoCellAnchor editAs="oneCell">
    <xdr:from>
      <xdr:col>7</xdr:col>
      <xdr:colOff>504825</xdr:colOff>
      <xdr:row>2</xdr:row>
      <xdr:rowOff>95250</xdr:rowOff>
    </xdr:from>
    <xdr:to>
      <xdr:col>8</xdr:col>
      <xdr:colOff>352425</xdr:colOff>
      <xdr:row>3</xdr:row>
      <xdr:rowOff>590550</xdr:rowOff>
    </xdr:to>
    <xdr:pic>
      <xdr:nvPicPr>
        <xdr:cNvPr id="46113" name="Picture 7" descr="ISD_Scotland"/>
        <xdr:cNvPicPr>
          <a:picLocks noChangeAspect="1" noChangeArrowheads="1"/>
        </xdr:cNvPicPr>
      </xdr:nvPicPr>
      <xdr:blipFill>
        <a:blip xmlns:r="http://schemas.openxmlformats.org/officeDocument/2006/relationships" r:embed="rId2" cstate="print"/>
        <a:srcRect/>
        <a:stretch>
          <a:fillRect/>
        </a:stretch>
      </xdr:blipFill>
      <xdr:spPr bwMode="auto">
        <a:xfrm>
          <a:off x="5762625" y="419100"/>
          <a:ext cx="685800" cy="6572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1</xdr:row>
      <xdr:rowOff>123825</xdr:rowOff>
    </xdr:from>
    <xdr:to>
      <xdr:col>1</xdr:col>
      <xdr:colOff>704850</xdr:colOff>
      <xdr:row>3</xdr:row>
      <xdr:rowOff>447675</xdr:rowOff>
    </xdr:to>
    <xdr:pic>
      <xdr:nvPicPr>
        <xdr:cNvPr id="3417" name="Picture 1" descr="NSS_Logo"/>
        <xdr:cNvPicPr>
          <a:picLocks noChangeAspect="1" noChangeArrowheads="1"/>
        </xdr:cNvPicPr>
      </xdr:nvPicPr>
      <xdr:blipFill>
        <a:blip xmlns:r="http://schemas.openxmlformats.org/officeDocument/2006/relationships" r:embed="rId1" cstate="print"/>
        <a:srcRect/>
        <a:stretch>
          <a:fillRect/>
        </a:stretch>
      </xdr:blipFill>
      <xdr:spPr bwMode="auto">
        <a:xfrm>
          <a:off x="190500" y="285750"/>
          <a:ext cx="628650" cy="647700"/>
        </a:xfrm>
        <a:prstGeom prst="rect">
          <a:avLst/>
        </a:prstGeom>
        <a:noFill/>
        <a:ln w="9525">
          <a:noFill/>
          <a:miter lim="800000"/>
          <a:headEnd/>
          <a:tailEnd/>
        </a:ln>
      </xdr:spPr>
    </xdr:pic>
    <xdr:clientData/>
  </xdr:twoCellAnchor>
  <xdr:twoCellAnchor editAs="oneCell">
    <xdr:from>
      <xdr:col>4</xdr:col>
      <xdr:colOff>304800</xdr:colOff>
      <xdr:row>1</xdr:row>
      <xdr:rowOff>76200</xdr:rowOff>
    </xdr:from>
    <xdr:to>
      <xdr:col>5</xdr:col>
      <xdr:colOff>409575</xdr:colOff>
      <xdr:row>3</xdr:row>
      <xdr:rowOff>409575</xdr:rowOff>
    </xdr:to>
    <xdr:pic>
      <xdr:nvPicPr>
        <xdr:cNvPr id="3418" name="Picture 2" descr="ISD_Scotland"/>
        <xdr:cNvPicPr>
          <a:picLocks noChangeAspect="1" noChangeArrowheads="1"/>
        </xdr:cNvPicPr>
      </xdr:nvPicPr>
      <xdr:blipFill>
        <a:blip xmlns:r="http://schemas.openxmlformats.org/officeDocument/2006/relationships" r:embed="rId2" cstate="print"/>
        <a:srcRect/>
        <a:stretch>
          <a:fillRect/>
        </a:stretch>
      </xdr:blipFill>
      <xdr:spPr bwMode="auto">
        <a:xfrm>
          <a:off x="6867525" y="238125"/>
          <a:ext cx="714375" cy="6572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133350</xdr:rowOff>
    </xdr:from>
    <xdr:to>
      <xdr:col>1</xdr:col>
      <xdr:colOff>628650</xdr:colOff>
      <xdr:row>3</xdr:row>
      <xdr:rowOff>457200</xdr:rowOff>
    </xdr:to>
    <xdr:pic>
      <xdr:nvPicPr>
        <xdr:cNvPr id="4440" name="Picture 3" descr="NSS_Logo"/>
        <xdr:cNvPicPr>
          <a:picLocks noChangeAspect="1" noChangeArrowheads="1"/>
        </xdr:cNvPicPr>
      </xdr:nvPicPr>
      <xdr:blipFill>
        <a:blip xmlns:r="http://schemas.openxmlformats.org/officeDocument/2006/relationships" r:embed="rId1" cstate="print"/>
        <a:srcRect/>
        <a:stretch>
          <a:fillRect/>
        </a:stretch>
      </xdr:blipFill>
      <xdr:spPr bwMode="auto">
        <a:xfrm>
          <a:off x="114300" y="295275"/>
          <a:ext cx="628650" cy="647700"/>
        </a:xfrm>
        <a:prstGeom prst="rect">
          <a:avLst/>
        </a:prstGeom>
        <a:noFill/>
        <a:ln w="9525">
          <a:noFill/>
          <a:miter lim="800000"/>
          <a:headEnd/>
          <a:tailEnd/>
        </a:ln>
      </xdr:spPr>
    </xdr:pic>
    <xdr:clientData/>
  </xdr:twoCellAnchor>
  <xdr:twoCellAnchor editAs="oneCell">
    <xdr:from>
      <xdr:col>11</xdr:col>
      <xdr:colOff>57150</xdr:colOff>
      <xdr:row>1</xdr:row>
      <xdr:rowOff>76200</xdr:rowOff>
    </xdr:from>
    <xdr:to>
      <xdr:col>11</xdr:col>
      <xdr:colOff>762000</xdr:colOff>
      <xdr:row>3</xdr:row>
      <xdr:rowOff>400050</xdr:rowOff>
    </xdr:to>
    <xdr:pic>
      <xdr:nvPicPr>
        <xdr:cNvPr id="4441" name="Picture 4" descr="ISD_Scotland"/>
        <xdr:cNvPicPr>
          <a:picLocks noChangeAspect="1" noChangeArrowheads="1"/>
        </xdr:cNvPicPr>
      </xdr:nvPicPr>
      <xdr:blipFill>
        <a:blip xmlns:r="http://schemas.openxmlformats.org/officeDocument/2006/relationships" r:embed="rId2" cstate="print"/>
        <a:srcRect/>
        <a:stretch>
          <a:fillRect/>
        </a:stretch>
      </xdr:blipFill>
      <xdr:spPr bwMode="auto">
        <a:xfrm>
          <a:off x="9525000" y="238125"/>
          <a:ext cx="704850" cy="6477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1</xdr:row>
      <xdr:rowOff>0</xdr:rowOff>
    </xdr:from>
    <xdr:to>
      <xdr:col>1</xdr:col>
      <xdr:colOff>628650</xdr:colOff>
      <xdr:row>3</xdr:row>
      <xdr:rowOff>161925</xdr:rowOff>
    </xdr:to>
    <xdr:pic>
      <xdr:nvPicPr>
        <xdr:cNvPr id="7507" name="Picture 3" descr="NSS_Logo"/>
        <xdr:cNvPicPr>
          <a:picLocks noChangeAspect="1" noChangeArrowheads="1"/>
        </xdr:cNvPicPr>
      </xdr:nvPicPr>
      <xdr:blipFill>
        <a:blip xmlns:r="http://schemas.openxmlformats.org/officeDocument/2006/relationships" r:embed="rId1" cstate="print"/>
        <a:srcRect/>
        <a:stretch>
          <a:fillRect/>
        </a:stretch>
      </xdr:blipFill>
      <xdr:spPr bwMode="auto">
        <a:xfrm>
          <a:off x="142875" y="180975"/>
          <a:ext cx="628650" cy="523875"/>
        </a:xfrm>
        <a:prstGeom prst="rect">
          <a:avLst/>
        </a:prstGeom>
        <a:noFill/>
        <a:ln w="9525">
          <a:noFill/>
          <a:miter lim="800000"/>
          <a:headEnd/>
          <a:tailEnd/>
        </a:ln>
      </xdr:spPr>
    </xdr:pic>
    <xdr:clientData/>
  </xdr:twoCellAnchor>
  <xdr:twoCellAnchor editAs="oneCell">
    <xdr:from>
      <xdr:col>11</xdr:col>
      <xdr:colOff>0</xdr:colOff>
      <xdr:row>1</xdr:row>
      <xdr:rowOff>0</xdr:rowOff>
    </xdr:from>
    <xdr:to>
      <xdr:col>11</xdr:col>
      <xdr:colOff>704850</xdr:colOff>
      <xdr:row>4</xdr:row>
      <xdr:rowOff>104775</xdr:rowOff>
    </xdr:to>
    <xdr:pic>
      <xdr:nvPicPr>
        <xdr:cNvPr id="7508" name="Picture 4" descr="ISD_Scotland"/>
        <xdr:cNvPicPr>
          <a:picLocks noChangeAspect="1" noChangeArrowheads="1"/>
        </xdr:cNvPicPr>
      </xdr:nvPicPr>
      <xdr:blipFill>
        <a:blip xmlns:r="http://schemas.openxmlformats.org/officeDocument/2006/relationships" r:embed="rId2" cstate="print"/>
        <a:srcRect/>
        <a:stretch>
          <a:fillRect/>
        </a:stretch>
      </xdr:blipFill>
      <xdr:spPr bwMode="auto">
        <a:xfrm>
          <a:off x="9324975" y="180975"/>
          <a:ext cx="704850" cy="6477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19050</xdr:rowOff>
    </xdr:from>
    <xdr:to>
      <xdr:col>1</xdr:col>
      <xdr:colOff>609600</xdr:colOff>
      <xdr:row>4</xdr:row>
      <xdr:rowOff>57150</xdr:rowOff>
    </xdr:to>
    <xdr:pic>
      <xdr:nvPicPr>
        <xdr:cNvPr id="1490" name="Picture 3" descr="NSS_Logo"/>
        <xdr:cNvPicPr>
          <a:picLocks noChangeAspect="1" noChangeArrowheads="1"/>
        </xdr:cNvPicPr>
      </xdr:nvPicPr>
      <xdr:blipFill>
        <a:blip xmlns:r="http://schemas.openxmlformats.org/officeDocument/2006/relationships" r:embed="rId1" cstate="print"/>
        <a:srcRect/>
        <a:stretch>
          <a:fillRect/>
        </a:stretch>
      </xdr:blipFill>
      <xdr:spPr bwMode="auto">
        <a:xfrm>
          <a:off x="114300" y="200025"/>
          <a:ext cx="609600" cy="581025"/>
        </a:xfrm>
        <a:prstGeom prst="rect">
          <a:avLst/>
        </a:prstGeom>
        <a:noFill/>
        <a:ln w="9525">
          <a:noFill/>
          <a:miter lim="800000"/>
          <a:headEnd/>
          <a:tailEnd/>
        </a:ln>
      </xdr:spPr>
    </xdr:pic>
    <xdr:clientData/>
  </xdr:twoCellAnchor>
  <xdr:twoCellAnchor editAs="oneCell">
    <xdr:from>
      <xdr:col>6</xdr:col>
      <xdr:colOff>323850</xdr:colOff>
      <xdr:row>0</xdr:row>
      <xdr:rowOff>171450</xdr:rowOff>
    </xdr:from>
    <xdr:to>
      <xdr:col>6</xdr:col>
      <xdr:colOff>1038225</xdr:colOff>
      <xdr:row>4</xdr:row>
      <xdr:rowOff>161925</xdr:rowOff>
    </xdr:to>
    <xdr:pic>
      <xdr:nvPicPr>
        <xdr:cNvPr id="1491" name="Picture 4" descr="ISD_Scotland"/>
        <xdr:cNvPicPr>
          <a:picLocks noChangeAspect="1" noChangeArrowheads="1"/>
        </xdr:cNvPicPr>
      </xdr:nvPicPr>
      <xdr:blipFill>
        <a:blip xmlns:r="http://schemas.openxmlformats.org/officeDocument/2006/relationships" r:embed="rId2" cstate="print"/>
        <a:srcRect/>
        <a:stretch>
          <a:fillRect/>
        </a:stretch>
      </xdr:blipFill>
      <xdr:spPr bwMode="auto">
        <a:xfrm>
          <a:off x="6705600" y="171450"/>
          <a:ext cx="714375" cy="7143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47625</xdr:rowOff>
    </xdr:from>
    <xdr:to>
      <xdr:col>1</xdr:col>
      <xdr:colOff>609600</xdr:colOff>
      <xdr:row>4</xdr:row>
      <xdr:rowOff>76200</xdr:rowOff>
    </xdr:to>
    <xdr:pic>
      <xdr:nvPicPr>
        <xdr:cNvPr id="6604" name="Picture 3" descr="NSS_Logo"/>
        <xdr:cNvPicPr>
          <a:picLocks noChangeAspect="1" noChangeArrowheads="1"/>
        </xdr:cNvPicPr>
      </xdr:nvPicPr>
      <xdr:blipFill>
        <a:blip xmlns:r="http://schemas.openxmlformats.org/officeDocument/2006/relationships" r:embed="rId1" cstate="print"/>
        <a:srcRect/>
        <a:stretch>
          <a:fillRect/>
        </a:stretch>
      </xdr:blipFill>
      <xdr:spPr bwMode="auto">
        <a:xfrm>
          <a:off x="114300" y="228600"/>
          <a:ext cx="609600" cy="571500"/>
        </a:xfrm>
        <a:prstGeom prst="rect">
          <a:avLst/>
        </a:prstGeom>
        <a:noFill/>
        <a:ln w="9525">
          <a:noFill/>
          <a:miter lim="800000"/>
          <a:headEnd/>
          <a:tailEnd/>
        </a:ln>
      </xdr:spPr>
    </xdr:pic>
    <xdr:clientData/>
  </xdr:twoCellAnchor>
  <xdr:twoCellAnchor editAs="oneCell">
    <xdr:from>
      <xdr:col>6</xdr:col>
      <xdr:colOff>657225</xdr:colOff>
      <xdr:row>1</xdr:row>
      <xdr:rowOff>47625</xdr:rowOff>
    </xdr:from>
    <xdr:to>
      <xdr:col>6</xdr:col>
      <xdr:colOff>1333500</xdr:colOff>
      <xdr:row>5</xdr:row>
      <xdr:rowOff>28575</xdr:rowOff>
    </xdr:to>
    <xdr:pic>
      <xdr:nvPicPr>
        <xdr:cNvPr id="6605" name="Picture 4" descr="ISD_Scotland"/>
        <xdr:cNvPicPr>
          <a:picLocks noChangeAspect="1" noChangeArrowheads="1"/>
        </xdr:cNvPicPr>
      </xdr:nvPicPr>
      <xdr:blipFill>
        <a:blip xmlns:r="http://schemas.openxmlformats.org/officeDocument/2006/relationships" r:embed="rId2" cstate="print"/>
        <a:srcRect/>
        <a:stretch>
          <a:fillRect/>
        </a:stretch>
      </xdr:blipFill>
      <xdr:spPr bwMode="auto">
        <a:xfrm>
          <a:off x="8067675" y="228600"/>
          <a:ext cx="676275" cy="7048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5</xdr:row>
      <xdr:rowOff>85725</xdr:rowOff>
    </xdr:from>
    <xdr:to>
      <xdr:col>13</xdr:col>
      <xdr:colOff>314325</xdr:colOff>
      <xdr:row>23</xdr:row>
      <xdr:rowOff>104775</xdr:rowOff>
    </xdr:to>
    <xdr:graphicFrame macro="">
      <xdr:nvGraphicFramePr>
        <xdr:cNvPr id="1140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2</xdr:row>
      <xdr:rowOff>19050</xdr:rowOff>
    </xdr:from>
    <xdr:to>
      <xdr:col>1</xdr:col>
      <xdr:colOff>533400</xdr:colOff>
      <xdr:row>2</xdr:row>
      <xdr:rowOff>561975</xdr:rowOff>
    </xdr:to>
    <xdr:pic>
      <xdr:nvPicPr>
        <xdr:cNvPr id="11404" name="Picture 13" descr="NSS_Logo"/>
        <xdr:cNvPicPr>
          <a:picLocks noChangeAspect="1" noChangeArrowheads="1"/>
        </xdr:cNvPicPr>
      </xdr:nvPicPr>
      <xdr:blipFill>
        <a:blip xmlns:r="http://schemas.openxmlformats.org/officeDocument/2006/relationships" r:embed="rId2" cstate="print"/>
        <a:srcRect/>
        <a:stretch>
          <a:fillRect/>
        </a:stretch>
      </xdr:blipFill>
      <xdr:spPr bwMode="auto">
        <a:xfrm>
          <a:off x="133350" y="400050"/>
          <a:ext cx="533400" cy="542925"/>
        </a:xfrm>
        <a:prstGeom prst="rect">
          <a:avLst/>
        </a:prstGeom>
        <a:noFill/>
        <a:ln w="9525">
          <a:noFill/>
          <a:miter lim="800000"/>
          <a:headEnd/>
          <a:tailEnd/>
        </a:ln>
      </xdr:spPr>
    </xdr:pic>
    <xdr:clientData/>
  </xdr:twoCellAnchor>
  <xdr:twoCellAnchor editAs="oneCell">
    <xdr:from>
      <xdr:col>12</xdr:col>
      <xdr:colOff>0</xdr:colOff>
      <xdr:row>2</xdr:row>
      <xdr:rowOff>0</xdr:rowOff>
    </xdr:from>
    <xdr:to>
      <xdr:col>12</xdr:col>
      <xdr:colOff>600075</xdr:colOff>
      <xdr:row>2</xdr:row>
      <xdr:rowOff>542925</xdr:rowOff>
    </xdr:to>
    <xdr:pic>
      <xdr:nvPicPr>
        <xdr:cNvPr id="11405" name="Picture 14" descr="ISD_Scotland"/>
        <xdr:cNvPicPr>
          <a:picLocks noChangeAspect="1" noChangeArrowheads="1"/>
        </xdr:cNvPicPr>
      </xdr:nvPicPr>
      <xdr:blipFill>
        <a:blip xmlns:r="http://schemas.openxmlformats.org/officeDocument/2006/relationships" r:embed="rId3" cstate="print"/>
        <a:srcRect/>
        <a:stretch>
          <a:fillRect/>
        </a:stretch>
      </xdr:blipFill>
      <xdr:spPr bwMode="auto">
        <a:xfrm>
          <a:off x="6838950" y="381000"/>
          <a:ext cx="600075" cy="5429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R2014-01255%20Draf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Changes to data"/>
      <sheetName val="WHO DDD Values"/>
      <sheetName val="Table 1- Scotland Summary Data "/>
      <sheetName val="Table 2 - NHS Board Data"/>
      <sheetName val="Table 2 DATA"/>
      <sheetName val="Table 3 -Methadone Costs &amp; Fees"/>
      <sheetName val="Table 3 DATA"/>
      <sheetName val="Table 4 - Methadone dispensing"/>
      <sheetName val="Table 4 DATA"/>
      <sheetName val="NRS Population"/>
      <sheetName val="Chart data"/>
      <sheetName val="Chart"/>
    </sheetNames>
    <sheetDataSet>
      <sheetData sheetId="0"/>
      <sheetData sheetId="1"/>
      <sheetData sheetId="2"/>
      <sheetData sheetId="3"/>
      <sheetData sheetId="4"/>
      <sheetData sheetId="5"/>
      <sheetData sheetId="6"/>
      <sheetData sheetId="7">
        <row r="3">
          <cell r="G3">
            <v>1081996.23</v>
          </cell>
        </row>
        <row r="4">
          <cell r="G4">
            <v>1335745.1300000001</v>
          </cell>
        </row>
        <row r="5">
          <cell r="G5">
            <v>1515752.91</v>
          </cell>
        </row>
        <row r="6">
          <cell r="G6">
            <v>2020195.2100000002</v>
          </cell>
        </row>
        <row r="7">
          <cell r="G7">
            <v>2411564.75</v>
          </cell>
        </row>
        <row r="8">
          <cell r="G8">
            <v>2368058.3200000003</v>
          </cell>
        </row>
        <row r="9">
          <cell r="G9">
            <v>2746868.93</v>
          </cell>
        </row>
        <row r="10">
          <cell r="G10">
            <v>2674302.5199999996</v>
          </cell>
        </row>
        <row r="11">
          <cell r="G11">
            <v>2521488.61</v>
          </cell>
        </row>
        <row r="12">
          <cell r="G12">
            <v>2490416.46</v>
          </cell>
        </row>
        <row r="13">
          <cell r="G13">
            <v>35610.020000000004</v>
          </cell>
        </row>
        <row r="14">
          <cell r="G14">
            <v>43219.89</v>
          </cell>
        </row>
        <row r="15">
          <cell r="G15">
            <v>92997.200000000012</v>
          </cell>
        </row>
        <row r="16">
          <cell r="G16">
            <v>112714.79000000001</v>
          </cell>
        </row>
        <row r="17">
          <cell r="G17">
            <v>144325.26000000004</v>
          </cell>
        </row>
        <row r="18">
          <cell r="G18">
            <v>137301.82</v>
          </cell>
        </row>
        <row r="19">
          <cell r="G19">
            <v>161035.01999999999</v>
          </cell>
        </row>
        <row r="20">
          <cell r="G20">
            <v>156940.04999999999</v>
          </cell>
        </row>
        <row r="21">
          <cell r="G21">
            <v>136858.87</v>
          </cell>
        </row>
        <row r="22">
          <cell r="G22">
            <v>121506.48000000001</v>
          </cell>
        </row>
        <row r="23">
          <cell r="G23">
            <v>357700.67000000004</v>
          </cell>
        </row>
        <row r="24">
          <cell r="G24">
            <v>418639.34</v>
          </cell>
        </row>
        <row r="25">
          <cell r="G25">
            <v>505385.64000000007</v>
          </cell>
        </row>
        <row r="26">
          <cell r="G26">
            <v>610025.19999999995</v>
          </cell>
        </row>
        <row r="27">
          <cell r="G27">
            <v>645689.01</v>
          </cell>
        </row>
        <row r="28">
          <cell r="G28">
            <v>645316.61</v>
          </cell>
        </row>
        <row r="29">
          <cell r="G29">
            <v>670102.58000000007</v>
          </cell>
        </row>
        <row r="30">
          <cell r="G30">
            <v>615852.74</v>
          </cell>
        </row>
        <row r="31">
          <cell r="G31">
            <v>585779.24000000011</v>
          </cell>
        </row>
        <row r="32">
          <cell r="G32">
            <v>580795.91999999993</v>
          </cell>
        </row>
        <row r="33">
          <cell r="G33">
            <v>404058.5</v>
          </cell>
        </row>
        <row r="34">
          <cell r="G34">
            <v>457586.93999999994</v>
          </cell>
        </row>
        <row r="35">
          <cell r="G35">
            <v>585277.92000000004</v>
          </cell>
        </row>
        <row r="36">
          <cell r="G36">
            <v>1135142.04</v>
          </cell>
        </row>
        <row r="37">
          <cell r="G37">
            <v>1466353.52</v>
          </cell>
        </row>
        <row r="38">
          <cell r="G38">
            <v>1435053.3800000001</v>
          </cell>
        </row>
        <row r="39">
          <cell r="G39">
            <v>1365820.78</v>
          </cell>
        </row>
        <row r="40">
          <cell r="G40">
            <v>1175718.6499999999</v>
          </cell>
        </row>
        <row r="41">
          <cell r="G41">
            <v>988685.8600000001</v>
          </cell>
        </row>
        <row r="42">
          <cell r="G42">
            <v>895696.45</v>
          </cell>
        </row>
        <row r="43">
          <cell r="G43">
            <v>483832.86</v>
          </cell>
        </row>
        <row r="44">
          <cell r="G44">
            <v>550563.54</v>
          </cell>
        </row>
        <row r="45">
          <cell r="G45">
            <v>746293.42999999993</v>
          </cell>
        </row>
        <row r="46">
          <cell r="G46">
            <v>995435.28999999992</v>
          </cell>
        </row>
        <row r="47">
          <cell r="G47">
            <v>1067009.98</v>
          </cell>
        </row>
        <row r="48">
          <cell r="G48">
            <v>1131019.3900000001</v>
          </cell>
        </row>
        <row r="49">
          <cell r="G49">
            <v>1160339.94</v>
          </cell>
        </row>
        <row r="50">
          <cell r="G50">
            <v>1059760.02</v>
          </cell>
        </row>
        <row r="51">
          <cell r="G51">
            <v>1059111.01</v>
          </cell>
        </row>
        <row r="52">
          <cell r="G52">
            <v>991287.14</v>
          </cell>
        </row>
        <row r="53">
          <cell r="G53">
            <v>1199982.58</v>
          </cell>
        </row>
        <row r="54">
          <cell r="G54">
            <v>1449498.72</v>
          </cell>
        </row>
        <row r="55">
          <cell r="G55">
            <v>1662058.33</v>
          </cell>
        </row>
        <row r="56">
          <cell r="G56">
            <v>2100935.85</v>
          </cell>
        </row>
        <row r="57">
          <cell r="G57">
            <v>2386108.8400000003</v>
          </cell>
        </row>
        <row r="58">
          <cell r="G58">
            <v>2472305.59</v>
          </cell>
        </row>
        <row r="59">
          <cell r="G59">
            <v>2476870.9500000002</v>
          </cell>
        </row>
        <row r="60">
          <cell r="G60">
            <v>2122378.39</v>
          </cell>
        </row>
        <row r="61">
          <cell r="G61">
            <v>1881552.27</v>
          </cell>
        </row>
        <row r="62">
          <cell r="G62">
            <v>1781679.46</v>
          </cell>
        </row>
        <row r="63">
          <cell r="G63">
            <v>7648858.6100000003</v>
          </cell>
        </row>
        <row r="64">
          <cell r="G64">
            <v>9733369.7200000007</v>
          </cell>
        </row>
        <row r="65">
          <cell r="G65">
            <v>10256457.799999999</v>
          </cell>
        </row>
        <row r="66">
          <cell r="G66">
            <v>11588139.689999998</v>
          </cell>
        </row>
        <row r="67">
          <cell r="G67">
            <v>12378328.519999998</v>
          </cell>
        </row>
        <row r="68">
          <cell r="G68">
            <v>12316746.310000001</v>
          </cell>
        </row>
        <row r="69">
          <cell r="G69">
            <v>11773513.860000001</v>
          </cell>
        </row>
        <row r="70">
          <cell r="G70">
            <v>10655040.92</v>
          </cell>
        </row>
        <row r="71">
          <cell r="G71">
            <v>9645870.5099999998</v>
          </cell>
        </row>
        <row r="72">
          <cell r="G72">
            <v>9110712.1500000004</v>
          </cell>
        </row>
        <row r="73">
          <cell r="G73">
            <v>228469.05</v>
          </cell>
        </row>
        <row r="74">
          <cell r="G74">
            <v>308381.70999999996</v>
          </cell>
        </row>
        <row r="75">
          <cell r="G75">
            <v>368191.87999999995</v>
          </cell>
        </row>
        <row r="76">
          <cell r="G76">
            <v>453427.86</v>
          </cell>
        </row>
        <row r="77">
          <cell r="G77">
            <v>537000.63</v>
          </cell>
        </row>
        <row r="78">
          <cell r="G78">
            <v>564226.91</v>
          </cell>
        </row>
        <row r="79">
          <cell r="G79">
            <v>598964.80000000005</v>
          </cell>
        </row>
        <row r="80">
          <cell r="G80">
            <v>560670.53</v>
          </cell>
        </row>
        <row r="81">
          <cell r="G81">
            <v>496308.73</v>
          </cell>
        </row>
        <row r="82">
          <cell r="G82">
            <v>474647.77</v>
          </cell>
        </row>
        <row r="83">
          <cell r="G83">
            <v>870502.24</v>
          </cell>
        </row>
        <row r="84">
          <cell r="G84">
            <v>950331.71000000008</v>
          </cell>
        </row>
        <row r="85">
          <cell r="G85">
            <v>970496.8</v>
          </cell>
        </row>
        <row r="86">
          <cell r="G86">
            <v>1081274.0299999998</v>
          </cell>
        </row>
        <row r="87">
          <cell r="G87">
            <v>1212732.8700000001</v>
          </cell>
        </row>
        <row r="88">
          <cell r="G88">
            <v>1195892.79</v>
          </cell>
        </row>
        <row r="89">
          <cell r="G89">
            <v>1220100.3000000003</v>
          </cell>
        </row>
        <row r="90">
          <cell r="G90">
            <v>1702761.6700000002</v>
          </cell>
        </row>
        <row r="91">
          <cell r="G91">
            <v>1425257.58</v>
          </cell>
        </row>
        <row r="92">
          <cell r="G92">
            <v>1377834.33</v>
          </cell>
        </row>
        <row r="93">
          <cell r="G93">
            <v>2015475.67</v>
          </cell>
        </row>
        <row r="94">
          <cell r="G94">
            <v>2484648.9400000004</v>
          </cell>
        </row>
        <row r="95">
          <cell r="G95">
            <v>2792117.73</v>
          </cell>
        </row>
        <row r="96">
          <cell r="G96">
            <v>3366791.9</v>
          </cell>
        </row>
        <row r="97">
          <cell r="G97">
            <v>3798212.4600000004</v>
          </cell>
        </row>
        <row r="98">
          <cell r="G98">
            <v>3894449.08</v>
          </cell>
        </row>
        <row r="99">
          <cell r="G99">
            <v>3738501.6799999997</v>
          </cell>
        </row>
        <row r="100">
          <cell r="G100">
            <v>3355857.88</v>
          </cell>
        </row>
        <row r="101">
          <cell r="G101">
            <v>2959620.7600000002</v>
          </cell>
        </row>
        <row r="102">
          <cell r="G102">
            <v>2782648.66</v>
          </cell>
        </row>
        <row r="103">
          <cell r="G103">
            <v>259.18</v>
          </cell>
        </row>
        <row r="104">
          <cell r="G104">
            <v>333.28</v>
          </cell>
        </row>
        <row r="105">
          <cell r="G105">
            <v>887.18000000000006</v>
          </cell>
        </row>
        <row r="106">
          <cell r="G106">
            <v>2210.8900000000003</v>
          </cell>
        </row>
        <row r="107">
          <cell r="G107">
            <v>1428.1599999999999</v>
          </cell>
        </row>
        <row r="108">
          <cell r="G108">
            <v>1087.8200000000002</v>
          </cell>
        </row>
        <row r="109">
          <cell r="G109">
            <v>1720.82</v>
          </cell>
        </row>
        <row r="110">
          <cell r="G110">
            <v>3565.76</v>
          </cell>
        </row>
        <row r="111">
          <cell r="G111">
            <v>2175.27</v>
          </cell>
        </row>
        <row r="112">
          <cell r="G112">
            <v>2138.46</v>
          </cell>
        </row>
        <row r="113">
          <cell r="G113">
            <v>10331.26</v>
          </cell>
        </row>
        <row r="114">
          <cell r="G114">
            <v>14456.14</v>
          </cell>
        </row>
        <row r="115">
          <cell r="G115">
            <v>21830.66</v>
          </cell>
        </row>
        <row r="116">
          <cell r="G116">
            <v>22691.54</v>
          </cell>
        </row>
        <row r="117">
          <cell r="G117">
            <v>20347.68</v>
          </cell>
        </row>
        <row r="118">
          <cell r="G118">
            <v>17232.05</v>
          </cell>
        </row>
        <row r="119">
          <cell r="G119">
            <v>38326.839999999997</v>
          </cell>
        </row>
        <row r="120">
          <cell r="G120">
            <v>62015.659999999996</v>
          </cell>
        </row>
        <row r="121">
          <cell r="G121">
            <v>49590.69</v>
          </cell>
        </row>
        <row r="122">
          <cell r="G122">
            <v>41738.97</v>
          </cell>
        </row>
        <row r="123">
          <cell r="G123">
            <v>991724.28</v>
          </cell>
        </row>
        <row r="124">
          <cell r="G124">
            <v>1090116.3</v>
          </cell>
        </row>
        <row r="125">
          <cell r="G125">
            <v>1075924.46</v>
          </cell>
        </row>
        <row r="126">
          <cell r="G126">
            <v>1293937.05</v>
          </cell>
        </row>
        <row r="127">
          <cell r="G127">
            <v>1600376.99</v>
          </cell>
        </row>
        <row r="128">
          <cell r="G128">
            <v>1790772.75</v>
          </cell>
        </row>
        <row r="129">
          <cell r="G129">
            <v>2166902.61</v>
          </cell>
        </row>
        <row r="130">
          <cell r="G130">
            <v>2165354.9299999997</v>
          </cell>
        </row>
        <row r="131">
          <cell r="G131">
            <v>2132281.8199999998</v>
          </cell>
        </row>
        <row r="132">
          <cell r="G132">
            <v>2161644.5500000003</v>
          </cell>
        </row>
        <row r="133">
          <cell r="G133">
            <v>169.04000000000002</v>
          </cell>
        </row>
        <row r="134">
          <cell r="G134">
            <v>81.22999999999999</v>
          </cell>
        </row>
        <row r="135">
          <cell r="G135">
            <v>295.57000000000005</v>
          </cell>
        </row>
        <row r="136">
          <cell r="G136">
            <v>48.33</v>
          </cell>
        </row>
        <row r="137">
          <cell r="G137">
            <v>24.47</v>
          </cell>
        </row>
        <row r="138">
          <cell r="G138">
            <v>106.43</v>
          </cell>
        </row>
        <row r="139">
          <cell r="G139">
            <v>722.47</v>
          </cell>
        </row>
        <row r="140">
          <cell r="G140">
            <v>122.22999999999999</v>
          </cell>
        </row>
        <row r="141">
          <cell r="G141">
            <v>333.28</v>
          </cell>
        </row>
        <row r="142">
          <cell r="G142">
            <v>173.84</v>
          </cell>
        </row>
      </sheetData>
      <sheetData sheetId="8"/>
      <sheetData sheetId="9"/>
      <sheetData sheetId="10"/>
      <sheetData sheetId="11"/>
      <sheetData sheetId="1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lucyai01" refreshedDate="41855.630016319446" createdVersion="1" refreshedVersion="3" recordCount="142" upgradeOnRefresh="1">
  <cacheSource type="worksheet">
    <worksheetSource ref="A4:H146" sheet="Table 4 DATA"/>
  </cacheSource>
  <cacheFields count="8">
    <cacheField name="Disp Health Board Name" numFmtId="0">
      <sharedItems containsBlank="1" count="15">
        <s v="NHS AYRSHIRE &amp; ARRAN"/>
        <s v="NHS BORDERS"/>
        <s v="NHS DUMFRIES &amp; GALLOWAY"/>
        <s v="NHS FIFE"/>
        <s v="NHS FORTH VALLEY"/>
        <s v="NHS GRAMPIAN"/>
        <s v="NHS GREATER GLASGOW &amp; CLYDE"/>
        <s v="NHS HIGHLAND"/>
        <s v="NHS LANARKSHIRE"/>
        <s v="NHS LOTHIAN"/>
        <s v="NHS ORKNEY"/>
        <m/>
        <s v="NHS SHETLAND"/>
        <s v="NHS TAYSIDE"/>
        <s v="NHS WESTERN ISLES"/>
      </sharedItems>
    </cacheField>
    <cacheField name="Paid Financial Year" numFmtId="0">
      <sharedItems containsString="0" containsBlank="1" containsNumber="1" containsInteger="1" minValue="2004" maxValue="2013" count="11">
        <n v="2004"/>
        <n v="2005"/>
        <n v="2006"/>
        <n v="2007"/>
        <n v="2008"/>
        <n v="2009"/>
        <n v="2010"/>
        <n v="2011"/>
        <n v="2012"/>
        <n v="2013"/>
        <m/>
      </sharedItems>
    </cacheField>
    <cacheField name="Dispensed Quantity" numFmtId="0">
      <sharedItems containsString="0" containsBlank="1" containsNumber="1" minValue="910" maxValue="235446876.5"/>
    </cacheField>
    <cacheField name="Number Of Dispensings" numFmtId="0">
      <sharedItems containsString="0" containsBlank="1" containsNumber="1" containsInteger="1" minValue="4" maxValue="2797869"/>
    </cacheField>
    <cacheField name="Number of Dispensed Items" numFmtId="0">
      <sharedItems containsString="0" containsBlank="1" containsNumber="1" containsInteger="1" minValue="2" maxValue="216088"/>
    </cacheField>
    <cacheField name="Disps/Item" numFmtId="0">
      <sharedItems containsString="0" containsBlank="1" containsNumber="1" minValue="1.5833333333333333" maxValue="21.830513735837343"/>
    </cacheField>
    <cacheField name="qty per item" numFmtId="0">
      <sharedItems containsString="0" containsBlank="1" containsNumber="1" minValue="217.35294117647058" maxValue="1812.3479939770741"/>
    </cacheField>
    <cacheField name="Qty per disp" numFmtId="0">
      <sharedItems containsString="0" containsBlank="1" containsNumber="1" minValue="45.617283950617285" maxValue="529.0526315789474"/>
    </cacheField>
  </cacheFields>
</pivotCacheDefinition>
</file>

<file path=xl/pivotCache/pivotCacheDefinition2.xml><?xml version="1.0" encoding="utf-8"?>
<pivotCacheDefinition xmlns="http://schemas.openxmlformats.org/spreadsheetml/2006/main" xmlns:r="http://schemas.openxmlformats.org/officeDocument/2006/relationships" r:id="rId1" refreshedBy="lucyai01" refreshedDate="41862.415037847219" createdVersion="1" refreshedVersion="3" recordCount="617" upgradeOnRefresh="1">
  <cacheSource type="worksheet">
    <worksheetSource ref="B2:G619" sheet="Table 2 DATA"/>
  </cacheSource>
  <cacheFields count="6">
    <cacheField name="Paid Financial Year" numFmtId="0">
      <sharedItems containsSemiMixedTypes="0" containsString="0" containsNumber="1" containsInteger="1" minValue="2004" maxValue="2013" count="10">
        <n v="2004"/>
        <n v="2005"/>
        <n v="2006"/>
        <n v="2007"/>
        <n v="2008"/>
        <n v="2009"/>
        <n v="2010"/>
        <n v="2011"/>
        <n v="2012"/>
        <n v="2013"/>
      </sharedItems>
    </cacheField>
    <cacheField name="PI Approved Name" numFmtId="0">
      <sharedItems count="5">
        <s v="BUPRENORPHINE"/>
        <s v="LOFEXIDINE HYDROCHLORIDE"/>
        <s v="METHADONE HYDROCHLORIDE"/>
        <s v="NALTREXONE HYDROCHLORIDE"/>
        <s v="BUPRENORPHINE AND NALOXONE"/>
      </sharedItems>
    </cacheField>
    <cacheField name="Disp Health Board Name" numFmtId="0">
      <sharedItems count="14">
        <s v="NHS AYRSHIRE &amp; ARRAN"/>
        <s v="NHS BORDERS"/>
        <s v="NHS DUMFRIES &amp; GALLOWAY"/>
        <s v="NHS FIFE"/>
        <s v="NHS FORTH VALLEY"/>
        <s v="NHS GRAMPIAN"/>
        <s v="NHS GREATER GLASGOW &amp; CLYDE"/>
        <s v="NHS HIGHLAND"/>
        <s v="NHS LANARKSHIRE"/>
        <s v="NHS LOTHIAN"/>
        <s v="NHS SHETLAND"/>
        <s v="NHS TAYSIDE"/>
        <s v="NHS WESTERN ISLES"/>
        <s v="NHS ORKNEY"/>
      </sharedItems>
    </cacheField>
    <cacheField name="Number of Dispensed Items" numFmtId="0">
      <sharedItems containsSemiMixedTypes="0" containsString="0" containsNumber="1" containsInteger="1" minValue="1" maxValue="216088"/>
    </cacheField>
    <cacheField name="DI Paid GIC excl. BB" numFmtId="0">
      <sharedItems containsSemiMixedTypes="0" containsString="0" containsNumber="1" minValue="6.72" maxValue="4461288.9899999984"/>
    </cacheField>
    <cacheField name="DDDs AMS" numFmtId="0">
      <sharedItems containsSemiMixedTypes="0" containsString="0" containsNumber="1" minValue="2.8571428571428572" maxValue="9498836.0360000003"/>
    </cacheField>
  </cacheFields>
</pivotCacheDefinition>
</file>

<file path=xl/pivotCache/pivotCacheDefinition3.xml><?xml version="1.0" encoding="utf-8"?>
<pivotCacheDefinition xmlns="http://schemas.openxmlformats.org/spreadsheetml/2006/main" xmlns:r="http://schemas.openxmlformats.org/officeDocument/2006/relationships" r:id="rId1" refreshedBy="lucyai01" refreshedDate="41862.417346875001" createdVersion="1" refreshedVersion="3" recordCount="140" upgradeOnRefresh="1">
  <cacheSource type="worksheet">
    <worksheetSource ref="A2:H142" sheet="Table 3 DATA"/>
  </cacheSource>
  <cacheFields count="8">
    <cacheField name="Disp Health Board Name" numFmtId="0">
      <sharedItems count="14">
        <s v="NHS AYRSHIRE &amp; ARRAN"/>
        <s v="NHS BORDERS"/>
        <s v="NHS DUMFRIES &amp; GALLOWAY"/>
        <s v="NHS FIFE"/>
        <s v="NHS FORTH VALLEY"/>
        <s v="NHS GRAMPIAN"/>
        <s v="NHS GREATER GLASGOW &amp; CLYDE"/>
        <s v="NHS HIGHLAND"/>
        <s v="NHS LANARKSHIRE"/>
        <s v="NHS LOTHIAN"/>
        <s v="NHS ORKNEY"/>
        <s v="NHS SHETLAND"/>
        <s v="NHS TAYSIDE"/>
        <s v="NHS WESTERN ISLES"/>
      </sharedItems>
    </cacheField>
    <cacheField name="Paid Financial Year" numFmtId="0">
      <sharedItems containsSemiMixedTypes="0" containsString="0" containsNumber="1" containsInteger="1" minValue="2003" maxValue="2013" count="11">
        <n v="2004"/>
        <n v="2005"/>
        <n v="2006"/>
        <n v="2007"/>
        <n v="2008"/>
        <n v="2009"/>
        <n v="2010"/>
        <n v="2011"/>
        <n v="2012"/>
        <n v="2013"/>
        <n v="2003" u="1"/>
      </sharedItems>
    </cacheField>
    <cacheField name="DI Paid GIC excl. BB" numFmtId="0">
      <sharedItems containsSemiMixedTypes="0" containsString="0" containsNumber="1" minValue="17.47" maxValue="4461288.9899999984"/>
    </cacheField>
    <cacheField name="CP Methadone Dispensing Fee Paid" numFmtId="0">
      <sharedItems containsSemiMixedTypes="0" containsString="0" containsNumber="1" minValue="7" maxValue="3829664.68"/>
    </cacheField>
    <cacheField name="CP Supervised Dispensing Fee Paid" numFmtId="0">
      <sharedItems containsSemiMixedTypes="0" containsString="0" containsNumber="1" minValue="0" maxValue="6781369.3499999996"/>
    </cacheField>
    <cacheField name="Adjustment Amount" numFmtId="0">
      <sharedItems containsString="0" containsBlank="1" containsNumber="1" minValue="-35920.200000000004" maxValue="205781.64"/>
    </cacheField>
    <cacheField name="Total cost (Inc adjustments)" numFmtId="0">
      <sharedItems containsSemiMixedTypes="0" containsString="0" containsNumber="1" minValue="24.47" maxValue="12378328.519999998"/>
    </cacheField>
    <cacheField name="Total cost per 1,000 population" numFmtId="0">
      <sharedItems containsSemiMixedTypes="0" containsString="0" containsNumber="1" minValue="1.0696800139884595" maxValue="12402.948372519448"/>
    </cacheField>
  </cacheFields>
</pivotCacheDefinition>
</file>

<file path=xl/pivotCache/pivotCacheRecords1.xml><?xml version="1.0" encoding="utf-8"?>
<pivotCacheRecords xmlns="http://schemas.openxmlformats.org/spreadsheetml/2006/main" xmlns:r="http://schemas.openxmlformats.org/officeDocument/2006/relationships" count="142">
  <r>
    <x v="0"/>
    <x v="0"/>
    <n v="28288424"/>
    <n v="307930"/>
    <n v="47229"/>
    <n v="6.5199347858307393"/>
    <n v="598.96301001503309"/>
    <n v="91.866411197350047"/>
  </r>
  <r>
    <x v="0"/>
    <x v="1"/>
    <n v="34770370.129999995"/>
    <n v="353738"/>
    <n v="56604"/>
    <n v="6.2493463359479895"/>
    <n v="614.27408186700575"/>
    <n v="98.294133313356198"/>
  </r>
  <r>
    <x v="0"/>
    <x v="2"/>
    <n v="40702410"/>
    <n v="389642"/>
    <n v="65821"/>
    <n v="5.9197216693760346"/>
    <n v="618.38030415824733"/>
    <n v="104.46104372731892"/>
  </r>
  <r>
    <x v="0"/>
    <x v="3"/>
    <n v="46167729.240000002"/>
    <n v="424141"/>
    <n v="57116"/>
    <n v="7.4259577001190555"/>
    <n v="808.31516982982009"/>
    <n v="108.84995612308171"/>
  </r>
  <r>
    <x v="0"/>
    <x v="4"/>
    <n v="50908003"/>
    <n v="449815"/>
    <n v="46440"/>
    <n v="9.6859388458225659"/>
    <n v="1096.2102282515073"/>
    <n v="113.17542322954992"/>
  </r>
  <r>
    <x v="0"/>
    <x v="5"/>
    <n v="51812157.350000001"/>
    <n v="466654"/>
    <n v="47071"/>
    <n v="9.9138322958934371"/>
    <n v="1100.7235314737311"/>
    <n v="111.02906511033871"/>
  </r>
  <r>
    <x v="0"/>
    <x v="6"/>
    <n v="59723135"/>
    <n v="587181"/>
    <n v="55910"/>
    <n v="10.502253621892327"/>
    <n v="1068.2013056698265"/>
    <n v="101.71162724951931"/>
  </r>
  <r>
    <x v="0"/>
    <x v="7"/>
    <n v="60828045.300000004"/>
    <n v="611265"/>
    <n v="59356"/>
    <n v="10.298284924860166"/>
    <n v="1024.8002779836918"/>
    <n v="99.511742533925556"/>
  </r>
  <r>
    <x v="0"/>
    <x v="8"/>
    <n v="57921314"/>
    <n v="624835"/>
    <n v="58027"/>
    <n v="10.768004549606218"/>
    <n v="998.17867544418982"/>
    <n v="92.698574823753475"/>
  </r>
  <r>
    <x v="0"/>
    <x v="9"/>
    <n v="55253515"/>
    <n v="633960"/>
    <n v="55557"/>
    <n v="11.410983314433825"/>
    <n v="994.53741202728725"/>
    <n v="87.156153385071619"/>
  </r>
  <r>
    <x v="1"/>
    <x v="0"/>
    <n v="1046413"/>
    <n v="11459"/>
    <n v="1121"/>
    <n v="10.222123104371097"/>
    <n v="933.46387154326499"/>
    <n v="91.318003316170689"/>
  </r>
  <r>
    <x v="1"/>
    <x v="1"/>
    <n v="1295149.5"/>
    <n v="13508"/>
    <n v="1322"/>
    <n v="10.2178517397882"/>
    <n v="979.68948562783658"/>
    <n v="95.880182114302642"/>
  </r>
  <r>
    <x v="1"/>
    <x v="2"/>
    <n v="2088666"/>
    <n v="19860"/>
    <n v="1794"/>
    <n v="11.070234113712374"/>
    <n v="1164.2508361204013"/>
    <n v="105.16948640483383"/>
  </r>
  <r>
    <x v="1"/>
    <x v="3"/>
    <n v="2307569.5"/>
    <n v="21518"/>
    <n v="1970"/>
    <n v="10.922842639593908"/>
    <n v="1171.355076142132"/>
    <n v="107.23903243795891"/>
  </r>
  <r>
    <x v="1"/>
    <x v="4"/>
    <n v="2890104"/>
    <n v="26743"/>
    <n v="2334"/>
    <n v="11.458011996572408"/>
    <n v="1238.2622107969153"/>
    <n v="108.06955091051864"/>
  </r>
  <r>
    <x v="1"/>
    <x v="5"/>
    <n v="2858515"/>
    <n v="28489"/>
    <n v="2349"/>
    <n v="12.128139633886761"/>
    <n v="1216.9071945508726"/>
    <n v="100.33749868370248"/>
  </r>
  <r>
    <x v="1"/>
    <x v="6"/>
    <n v="3171869"/>
    <n v="36422"/>
    <n v="2809"/>
    <n v="12.966180135279458"/>
    <n v="1129.1808472766108"/>
    <n v="87.086623469331727"/>
  </r>
  <r>
    <x v="1"/>
    <x v="7"/>
    <n v="2981731"/>
    <n v="38146"/>
    <n v="2779"/>
    <n v="13.726520331054337"/>
    <n v="1072.9510615329255"/>
    <n v="78.166282178996482"/>
  </r>
  <r>
    <x v="1"/>
    <x v="8"/>
    <n v="2915898"/>
    <n v="37148"/>
    <n v="2957"/>
    <n v="12.562732499154549"/>
    <n v="986.10010145417652"/>
    <n v="78.494077743081732"/>
  </r>
  <r>
    <x v="1"/>
    <x v="9"/>
    <n v="2486212"/>
    <n v="33021"/>
    <n v="2635"/>
    <n v="12.531688804554079"/>
    <n v="943.53396584440225"/>
    <n v="75.291844583749736"/>
  </r>
  <r>
    <x v="2"/>
    <x v="0"/>
    <n v="6117473"/>
    <n v="100838"/>
    <n v="12263"/>
    <n v="8.2229470765718009"/>
    <n v="498.85615265432602"/>
    <n v="60.666346020349472"/>
  </r>
  <r>
    <x v="2"/>
    <x v="1"/>
    <n v="6696100"/>
    <n v="110371"/>
    <n v="12324"/>
    <n v="8.9557773450178519"/>
    <n v="543.3382018825057"/>
    <n v="60.669016317692147"/>
  </r>
  <r>
    <x v="2"/>
    <x v="2"/>
    <n v="7750095.5"/>
    <n v="136786"/>
    <n v="12944"/>
    <n v="10.567521631644006"/>
    <n v="598.74038164400497"/>
    <n v="56.658543271972277"/>
  </r>
  <r>
    <x v="2"/>
    <x v="3"/>
    <n v="8913382"/>
    <n v="150548"/>
    <n v="14120"/>
    <n v="10.662039660056656"/>
    <n v="631.25934844192636"/>
    <n v="59.206246512740123"/>
  </r>
  <r>
    <x v="2"/>
    <x v="4"/>
    <n v="9932597"/>
    <n v="151700"/>
    <n v="14604"/>
    <n v="10.387565050671048"/>
    <n v="680.12852643111478"/>
    <n v="65.475260382333559"/>
  </r>
  <r>
    <x v="2"/>
    <x v="5"/>
    <n v="11138459"/>
    <n v="154746"/>
    <n v="15578"/>
    <n v="9.9336243420207992"/>
    <n v="715.01213249454361"/>
    <n v="71.978978455016602"/>
  </r>
  <r>
    <x v="2"/>
    <x v="6"/>
    <n v="11681303"/>
    <n v="161585"/>
    <n v="15779"/>
    <n v="10.240509537993535"/>
    <n v="740.30692692819571"/>
    <n v="72.292001113964787"/>
  </r>
  <r>
    <x v="2"/>
    <x v="7"/>
    <n v="11244979"/>
    <n v="156145"/>
    <n v="15219"/>
    <n v="10.259872527761351"/>
    <n v="738.87765293383268"/>
    <n v="72.016260527074195"/>
  </r>
  <r>
    <x v="2"/>
    <x v="8"/>
    <n v="11402864"/>
    <n v="154248"/>
    <n v="14993"/>
    <n v="10.288001067164677"/>
    <n v="760.54585473220834"/>
    <n v="73.925522535138214"/>
  </r>
  <r>
    <x v="2"/>
    <x v="9"/>
    <n v="11286462"/>
    <n v="154728"/>
    <n v="14866"/>
    <n v="10.408179739001749"/>
    <n v="759.21310372662447"/>
    <n v="72.943888630370722"/>
  </r>
  <r>
    <x v="3"/>
    <x v="0"/>
    <n v="10375049"/>
    <n v="140630"/>
    <n v="13702"/>
    <n v="10.26346518756386"/>
    <n v="757.19230769230774"/>
    <n v="73.77550309322335"/>
  </r>
  <r>
    <x v="3"/>
    <x v="1"/>
    <n v="12283274"/>
    <n v="154882"/>
    <n v="13650"/>
    <n v="11.346666666666666"/>
    <n v="899.87355311355316"/>
    <n v="79.307304916000575"/>
  </r>
  <r>
    <x v="3"/>
    <x v="2"/>
    <n v="16702571"/>
    <n v="190784"/>
    <n v="14968"/>
    <n v="12.746125066809192"/>
    <n v="1115.8852886157135"/>
    <n v="87.547021762831264"/>
  </r>
  <r>
    <x v="3"/>
    <x v="3"/>
    <n v="26251862"/>
    <n v="265747"/>
    <n v="18721"/>
    <n v="14.195128465359756"/>
    <n v="1402.2681480690135"/>
    <n v="98.78516784761446"/>
  </r>
  <r>
    <x v="3"/>
    <x v="4"/>
    <n v="35139951"/>
    <n v="307550"/>
    <n v="20303"/>
    <n v="15.148007683593558"/>
    <n v="1730.7762892183421"/>
    <n v="114.25768492927979"/>
  </r>
  <r>
    <x v="3"/>
    <x v="5"/>
    <n v="37296151"/>
    <n v="313998"/>
    <n v="20648"/>
    <n v="15.207187136768693"/>
    <n v="1806.2839500193722"/>
    <n v="118.77830750514335"/>
  </r>
  <r>
    <x v="3"/>
    <x v="6"/>
    <n v="37312620.5"/>
    <n v="314483"/>
    <n v="20588"/>
    <n v="15.275063143578784"/>
    <n v="1812.3479939770741"/>
    <n v="118.64749604907101"/>
  </r>
  <r>
    <x v="3"/>
    <x v="7"/>
    <n v="33183400"/>
    <n v="293172"/>
    <n v="19947"/>
    <n v="14.697548503534366"/>
    <n v="1663.5784829798968"/>
    <n v="113.18748038694009"/>
  </r>
  <r>
    <x v="3"/>
    <x v="8"/>
    <n v="28996590.5"/>
    <n v="270380"/>
    <n v="18507"/>
    <n v="14.609607175663262"/>
    <n v="1566.7904306478629"/>
    <n v="107.24384384939715"/>
  </r>
  <r>
    <x v="3"/>
    <x v="9"/>
    <n v="25463315"/>
    <n v="251991"/>
    <n v="16858"/>
    <n v="14.947858583461858"/>
    <n v="1510.4588326017322"/>
    <n v="101.04850966899612"/>
  </r>
  <r>
    <x v="4"/>
    <x v="0"/>
    <n v="9727690"/>
    <n v="140986"/>
    <n v="8720"/>
    <n v="16.168119266055047"/>
    <n v="1115.5607798165138"/>
    <n v="68.99756004142256"/>
  </r>
  <r>
    <x v="4"/>
    <x v="1"/>
    <n v="10884816"/>
    <n v="147453"/>
    <n v="9160"/>
    <n v="16.097489082969432"/>
    <n v="1188.2986899563318"/>
    <n v="73.81888466155317"/>
  </r>
  <r>
    <x v="4"/>
    <x v="2"/>
    <n v="13347775"/>
    <n v="169984"/>
    <n v="10515"/>
    <n v="16.165858297669995"/>
    <n v="1269.4032334759868"/>
    <n v="78.523713996611448"/>
  </r>
  <r>
    <x v="4"/>
    <x v="3"/>
    <n v="16221639"/>
    <n v="198383"/>
    <n v="11411"/>
    <n v="17.385242310051705"/>
    <n v="1421.5790903514153"/>
    <n v="81.769299788792381"/>
  </r>
  <r>
    <x v="4"/>
    <x v="4"/>
    <n v="17412820.120000001"/>
    <n v="205538"/>
    <n v="11494"/>
    <n v="17.882199408386985"/>
    <n v="1514.948679310945"/>
    <n v="84.718252196674101"/>
  </r>
  <r>
    <x v="4"/>
    <x v="5"/>
    <n v="18733794"/>
    <n v="226997"/>
    <n v="12131"/>
    <n v="18.712142444975683"/>
    <n v="1544.2909900255543"/>
    <n v="82.528817561465573"/>
  </r>
  <r>
    <x v="4"/>
    <x v="6"/>
    <n v="19387428"/>
    <n v="246996"/>
    <n v="13343"/>
    <n v="18.511279322491195"/>
    <n v="1453.0036723375554"/>
    <n v="78.492882475829575"/>
  </r>
  <r>
    <x v="4"/>
    <x v="7"/>
    <n v="19934702"/>
    <n v="273226"/>
    <n v="13763"/>
    <n v="19.852212453680156"/>
    <n v="1448.4270871176343"/>
    <n v="72.960486922913631"/>
  </r>
  <r>
    <x v="4"/>
    <x v="8"/>
    <n v="20593472"/>
    <n v="290944"/>
    <n v="14284"/>
    <n v="20.36852422290675"/>
    <n v="1441.716045925511"/>
    <n v="70.781566212054557"/>
  </r>
  <r>
    <x v="4"/>
    <x v="9"/>
    <n v="19078398"/>
    <n v="282199"/>
    <n v="14099"/>
    <n v="20.015533016525996"/>
    <n v="1353.1738421164621"/>
    <n v="67.606185705831706"/>
  </r>
  <r>
    <x v="5"/>
    <x v="0"/>
    <n v="22429349.5"/>
    <n v="336533"/>
    <n v="34688"/>
    <n v="9.7017124077490777"/>
    <n v="646.60255708025829"/>
    <n v="66.648291549417138"/>
  </r>
  <r>
    <x v="5"/>
    <x v="1"/>
    <n v="27060998"/>
    <n v="371609"/>
    <n v="38087"/>
    <n v="9.7568461679838272"/>
    <n v="710.50484417255234"/>
    <n v="72.821158798629739"/>
  </r>
  <r>
    <x v="5"/>
    <x v="2"/>
    <n v="32917141.600000001"/>
    <n v="418973"/>
    <n v="41265"/>
    <n v="10.153229128801648"/>
    <n v="797.7012383375743"/>
    <n v="78.566259878321517"/>
  </r>
  <r>
    <x v="5"/>
    <x v="3"/>
    <n v="40717185.25"/>
    <n v="468065"/>
    <n v="45340"/>
    <n v="10.323445081605646"/>
    <n v="898.04113917071015"/>
    <n v="86.990450578445305"/>
  </r>
  <r>
    <x v="5"/>
    <x v="4"/>
    <n v="47870683.5"/>
    <n v="509064"/>
    <n v="49760"/>
    <n v="10.230385852090032"/>
    <n v="962.03142081993565"/>
    <n v="94.036670241855646"/>
  </r>
  <r>
    <x v="5"/>
    <x v="5"/>
    <n v="56406016.359999999"/>
    <n v="539361"/>
    <n v="54753"/>
    <n v="9.8508026957426988"/>
    <n v="1030.1904253648202"/>
    <n v="104.57933806856632"/>
  </r>
  <r>
    <x v="5"/>
    <x v="6"/>
    <n v="62735615.5"/>
    <n v="554571"/>
    <n v="59662"/>
    <n v="9.295213033421609"/>
    <n v="1051.5171382119272"/>
    <n v="113.12458729360172"/>
  </r>
  <r>
    <x v="5"/>
    <x v="7"/>
    <n v="60023525.5"/>
    <n v="504765"/>
    <n v="57026"/>
    <n v="8.8514887945849257"/>
    <n v="1052.5641900185881"/>
    <n v="118.91380246253208"/>
  </r>
  <r>
    <x v="5"/>
    <x v="8"/>
    <n v="55928324"/>
    <n v="487828"/>
    <n v="55073"/>
    <n v="8.8578432262633235"/>
    <n v="1015.5307319376101"/>
    <n v="114.64762990234263"/>
  </r>
  <r>
    <x v="5"/>
    <x v="9"/>
    <n v="52711706"/>
    <n v="468997"/>
    <n v="53888"/>
    <n v="8.7031806710213768"/>
    <n v="978.17150385985747"/>
    <n v="112.3924161561801"/>
  </r>
  <r>
    <x v="6"/>
    <x v="0"/>
    <n v="179842429.60000002"/>
    <n v="2258488"/>
    <n v="172334"/>
    <n v="13.105295530771642"/>
    <n v="1043.5690554388573"/>
    <n v="79.629570579963243"/>
  </r>
  <r>
    <x v="6"/>
    <x v="1"/>
    <n v="203422541.5"/>
    <n v="2386029"/>
    <n v="191269"/>
    <n v="12.474729307938034"/>
    <n v="1063.5416167805552"/>
    <n v="85.255686959378949"/>
  </r>
  <r>
    <x v="6"/>
    <x v="2"/>
    <n v="217685036.45000002"/>
    <n v="2422872"/>
    <n v="204168"/>
    <n v="11.867050664158928"/>
    <n v="1066.2054604541358"/>
    <n v="89.845867404468748"/>
  </r>
  <r>
    <x v="6"/>
    <x v="3"/>
    <n v="228232825.19999999"/>
    <n v="2530674"/>
    <n v="209821"/>
    <n v="12.061109231201835"/>
    <n v="1087.750154655635"/>
    <n v="90.186576856600254"/>
  </r>
  <r>
    <x v="6"/>
    <x v="4"/>
    <n v="235322513.40000001"/>
    <n v="2648491"/>
    <n v="213542"/>
    <n v="12.402670200709931"/>
    <n v="1101.9963913422184"/>
    <n v="88.851543539321071"/>
  </r>
  <r>
    <x v="6"/>
    <x v="5"/>
    <n v="235446876.5"/>
    <n v="2770753"/>
    <n v="216088"/>
    <n v="12.822336270408352"/>
    <n v="1089.5879294546667"/>
    <n v="84.975772470516134"/>
  </r>
  <r>
    <x v="6"/>
    <x v="6"/>
    <n v="232144762.5"/>
    <n v="2797869"/>
    <n v="213890"/>
    <n v="13.080878021412875"/>
    <n v="1085.3464982000094"/>
    <n v="82.971991361997297"/>
  </r>
  <r>
    <x v="6"/>
    <x v="7"/>
    <n v="208988418.64999998"/>
    <n v="2668365"/>
    <n v="197953"/>
    <n v="13.479790657378267"/>
    <n v="1055.7476706591967"/>
    <n v="78.320776449248882"/>
  </r>
  <r>
    <x v="6"/>
    <x v="8"/>
    <n v="189398584.81"/>
    <n v="2577152"/>
    <n v="182949"/>
    <n v="14.086723622430295"/>
    <n v="1035.2534575756085"/>
    <n v="73.491429612999156"/>
  </r>
  <r>
    <x v="6"/>
    <x v="9"/>
    <n v="174401749"/>
    <n v="2444867"/>
    <n v="170071"/>
    <n v="14.37556667509452"/>
    <n v="1025.4643590030046"/>
    <n v="71.333839018646003"/>
  </r>
  <r>
    <x v="7"/>
    <x v="0"/>
    <n v="4921902"/>
    <n v="65164"/>
    <n v="7819"/>
    <n v="8.3340580636910087"/>
    <n v="629.47972886558387"/>
    <n v="75.530998710944687"/>
  </r>
  <r>
    <x v="7"/>
    <x v="1"/>
    <n v="6794127"/>
    <n v="84054"/>
    <n v="9150"/>
    <n v="9.1862295081967211"/>
    <n v="742.52754098360651"/>
    <n v="80.830501820258405"/>
  </r>
  <r>
    <x v="7"/>
    <x v="2"/>
    <n v="7462079"/>
    <n v="89110"/>
    <n v="9548"/>
    <n v="9.3328445747800579"/>
    <n v="781.53320067029745"/>
    <n v="83.740085287846483"/>
  </r>
  <r>
    <x v="7"/>
    <x v="3"/>
    <n v="8694352"/>
    <n v="102811"/>
    <n v="11426"/>
    <n v="8.9979870470855943"/>
    <n v="760.92700857692978"/>
    <n v="84.566359630778805"/>
  </r>
  <r>
    <x v="7"/>
    <x v="4"/>
    <n v="10294223"/>
    <n v="121826"/>
    <n v="14070"/>
    <n v="8.6585643212508892"/>
    <n v="731.64342572850035"/>
    <n v="84.499392576297339"/>
  </r>
  <r>
    <x v="7"/>
    <x v="5"/>
    <n v="11602154.5"/>
    <n v="125640"/>
    <n v="16132"/>
    <n v="7.7882469625588895"/>
    <n v="719.20124597074141"/>
    <n v="92.344432505571476"/>
  </r>
  <r>
    <x v="7"/>
    <x v="6"/>
    <n v="13861302"/>
    <n v="135979"/>
    <n v="16632"/>
    <n v="8.1757455507455514"/>
    <n v="833.41161616161617"/>
    <n v="101.93707851947727"/>
  </r>
  <r>
    <x v="7"/>
    <x v="7"/>
    <n v="14126474"/>
    <n v="133700"/>
    <n v="16117"/>
    <n v="8.2955885090277341"/>
    <n v="876.49525345908046"/>
    <n v="105.65799551234106"/>
  </r>
  <r>
    <x v="7"/>
    <x v="8"/>
    <n v="12961739"/>
    <n v="128136"/>
    <n v="14754"/>
    <n v="8.6848312322082144"/>
    <n v="878.5237223803714"/>
    <n v="101.15610757320347"/>
  </r>
  <r>
    <x v="7"/>
    <x v="9"/>
    <n v="12622326"/>
    <n v="121033"/>
    <n v="13715"/>
    <n v="8.8248632883703966"/>
    <n v="920.3300036456435"/>
    <n v="104.28830153759718"/>
  </r>
  <r>
    <x v="8"/>
    <x v="0"/>
    <n v="24740275.329999998"/>
    <n v="294454"/>
    <n v="40535"/>
    <n v="7.2641914394967309"/>
    <n v="610.3435384235845"/>
    <n v="84.020849878079417"/>
  </r>
  <r>
    <x v="8"/>
    <x v="1"/>
    <n v="29278619.75"/>
    <n v="303565"/>
    <n v="50800"/>
    <n v="5.9756889763779526"/>
    <n v="576.35078248031493"/>
    <n v="96.449260454927284"/>
  </r>
  <r>
    <x v="8"/>
    <x v="2"/>
    <n v="30428872.100000001"/>
    <n v="304837"/>
    <n v="50217"/>
    <n v="6.0703944879224165"/>
    <n v="605.94762928888622"/>
    <n v="99.820140271686185"/>
  </r>
  <r>
    <x v="8"/>
    <x v="3"/>
    <n v="30399591"/>
    <n v="297025"/>
    <n v="41995"/>
    <n v="7.0728658173592098"/>
    <n v="723.88596261459702"/>
    <n v="102.34691019274472"/>
  </r>
  <r>
    <x v="8"/>
    <x v="4"/>
    <n v="32983255.5"/>
    <n v="325694"/>
    <n v="39331"/>
    <n v="8.2808471688998502"/>
    <n v="838.60709109862455"/>
    <n v="101.27068813057656"/>
  </r>
  <r>
    <x v="8"/>
    <x v="5"/>
    <n v="34384873.5"/>
    <n v="349701"/>
    <n v="38162"/>
    <n v="9.1635920549237468"/>
    <n v="901.02388501650853"/>
    <n v="98.326494633987323"/>
  </r>
  <r>
    <x v="8"/>
    <x v="6"/>
    <n v="37083779"/>
    <n v="391077"/>
    <n v="40035"/>
    <n v="9.768377669539154"/>
    <n v="926.28397652054457"/>
    <n v="94.824750624557311"/>
  </r>
  <r>
    <x v="8"/>
    <x v="7"/>
    <n v="34657220.100000001"/>
    <n v="407925"/>
    <n v="36808"/>
    <n v="11.082509237122364"/>
    <n v="941.56759671810482"/>
    <n v="84.959784519213088"/>
  </r>
  <r>
    <x v="8"/>
    <x v="8"/>
    <n v="31307093.800000001"/>
    <n v="402051"/>
    <n v="33103"/>
    <n v="12.145455094704408"/>
    <n v="945.74793221158211"/>
    <n v="77.868463951090789"/>
  </r>
  <r>
    <x v="8"/>
    <x v="9"/>
    <n v="29746586"/>
    <n v="394171"/>
    <n v="31033"/>
    <n v="12.701672413237521"/>
    <n v="958.54690168530271"/>
    <n v="75.46619614329822"/>
  </r>
  <r>
    <x v="9"/>
    <x v="0"/>
    <n v="66104915.5"/>
    <n v="511080"/>
    <n v="50255"/>
    <n v="10.169734354790569"/>
    <n v="1315.3898219082678"/>
    <n v="129.34357732644597"/>
  </r>
  <r>
    <x v="9"/>
    <x v="1"/>
    <n v="83149165"/>
    <n v="593540"/>
    <n v="56904"/>
    <n v="10.430549697736538"/>
    <n v="1461.218279910024"/>
    <n v="140.09024665565926"/>
  </r>
  <r>
    <x v="9"/>
    <x v="2"/>
    <n v="93678431.670000002"/>
    <n v="657591"/>
    <n v="62425"/>
    <n v="10.534096916299559"/>
    <n v="1500.6556935522628"/>
    <n v="142.45698567954852"/>
  </r>
  <r>
    <x v="9"/>
    <x v="3"/>
    <n v="101330739.5"/>
    <n v="700394"/>
    <n v="64357"/>
    <n v="10.882949795671022"/>
    <n v="1574.5099911431546"/>
    <n v="144.67676693403999"/>
  </r>
  <r>
    <x v="9"/>
    <x v="4"/>
    <n v="105527180.90000001"/>
    <n v="710091"/>
    <n v="62802"/>
    <n v="11.306821438807681"/>
    <n v="1680.3156093754976"/>
    <n v="148.61078495573102"/>
  </r>
  <r>
    <x v="9"/>
    <x v="5"/>
    <n v="112156797.8"/>
    <n v="753880"/>
    <n v="65194"/>
    <n v="11.563640825842869"/>
    <n v="1720.3546001165751"/>
    <n v="148.77274606038097"/>
  </r>
  <r>
    <x v="9"/>
    <x v="6"/>
    <n v="117648079"/>
    <n v="778635"/>
    <n v="68793"/>
    <n v="11.318520779730497"/>
    <n v="1710.1751486343087"/>
    <n v="151.09528726553521"/>
  </r>
  <r>
    <x v="9"/>
    <x v="7"/>
    <n v="117273339.78"/>
    <n v="751675"/>
    <n v="67754"/>
    <n v="11.09417894146471"/>
    <n v="1730.8696133069634"/>
    <n v="156.01601726810125"/>
  </r>
  <r>
    <x v="9"/>
    <x v="8"/>
    <n v="110840757.5"/>
    <n v="728106"/>
    <n v="63190"/>
    <n v="11.522487735401171"/>
    <n v="1754.0869995252413"/>
    <n v="152.23162218138569"/>
  </r>
  <r>
    <x v="9"/>
    <x v="9"/>
    <n v="102555390.5"/>
    <n v="699322"/>
    <n v="59908"/>
    <n v="11.673265674033518"/>
    <n v="1711.8813931361422"/>
    <n v="146.64974146387502"/>
  </r>
  <r>
    <x v="10"/>
    <x v="0"/>
    <n v="10052"/>
    <n v="19"/>
    <n v="12"/>
    <n v="1.5833333333333333"/>
    <n v="837.66666666666663"/>
    <n v="529.0526315789474"/>
  </r>
  <r>
    <x v="10"/>
    <x v="1"/>
    <n v="14947"/>
    <n v="53"/>
    <n v="28"/>
    <n v="1.8928571428571428"/>
    <n v="533.82142857142856"/>
    <n v="282.01886792452831"/>
  </r>
  <r>
    <x v="10"/>
    <x v="2"/>
    <n v="28273"/>
    <n v="182"/>
    <n v="55"/>
    <n v="3.3090909090909091"/>
    <n v="514.0545454545454"/>
    <n v="155.34615384615384"/>
  </r>
  <r>
    <x v="10"/>
    <x v="3"/>
    <n v="58938"/>
    <n v="398"/>
    <n v="100"/>
    <n v="3.98"/>
    <n v="589.38"/>
    <n v="148.0854271356784"/>
  </r>
  <r>
    <x v="11"/>
    <x v="10"/>
    <m/>
    <m/>
    <m/>
    <m/>
    <m/>
    <m/>
  </r>
  <r>
    <x v="10"/>
    <x v="4"/>
    <n v="38018"/>
    <n v="255"/>
    <n v="56"/>
    <n v="4.5535714285714288"/>
    <n v="678.89285714285711"/>
    <n v="149.09019607843138"/>
  </r>
  <r>
    <x v="10"/>
    <x v="5"/>
    <n v="28849"/>
    <n v="261"/>
    <n v="85"/>
    <n v="3.0705882352941178"/>
    <n v="339.4"/>
    <n v="110.53256704980843"/>
  </r>
  <r>
    <x v="10"/>
    <x v="6"/>
    <n v="48539"/>
    <n v="398"/>
    <n v="109"/>
    <n v="3.6513761467889907"/>
    <n v="445.3119266055046"/>
    <n v="121.9572864321608"/>
  </r>
  <r>
    <x v="11"/>
    <x v="10"/>
    <m/>
    <m/>
    <m/>
    <m/>
    <m/>
    <m/>
  </r>
  <r>
    <x v="10"/>
    <x v="7"/>
    <n v="88816"/>
    <n v="884"/>
    <n v="119"/>
    <n v="7.4285714285714288"/>
    <n v="746.35294117647061"/>
    <n v="100.47058823529412"/>
  </r>
  <r>
    <x v="10"/>
    <x v="8"/>
    <n v="97329"/>
    <n v="499"/>
    <n v="97"/>
    <n v="5.1443298969072169"/>
    <n v="1003.3917525773196"/>
    <n v="195.04809619238478"/>
  </r>
  <r>
    <x v="10"/>
    <x v="9"/>
    <n v="102947"/>
    <n v="450"/>
    <n v="90"/>
    <n v="5"/>
    <n v="1143.8555555555556"/>
    <n v="228.77111111111111"/>
  </r>
  <r>
    <x v="12"/>
    <x v="0"/>
    <n v="209060"/>
    <n v="4119"/>
    <n v="759"/>
    <n v="5.4268774703557314"/>
    <n v="275.44137022397894"/>
    <n v="50.755037630492836"/>
  </r>
  <r>
    <x v="12"/>
    <x v="1"/>
    <n v="385441"/>
    <n v="4927"/>
    <n v="826"/>
    <n v="5.964891041162228"/>
    <n v="466.63559322033899"/>
    <n v="78.230363304241934"/>
  </r>
  <r>
    <x v="12"/>
    <x v="2"/>
    <n v="649673"/>
    <n v="6858"/>
    <n v="924"/>
    <n v="7.4220779220779223"/>
    <n v="703.10930735930731"/>
    <n v="94.732137649460483"/>
  </r>
  <r>
    <x v="12"/>
    <x v="3"/>
    <n v="651127"/>
    <n v="6050"/>
    <n v="719"/>
    <n v="8.4144645340751048"/>
    <n v="905.60083449235049"/>
    <n v="107.62429752066116"/>
  </r>
  <r>
    <x v="12"/>
    <x v="4"/>
    <n v="596265"/>
    <n v="5019"/>
    <n v="664"/>
    <n v="7.5587349397590362"/>
    <n v="897.98945783132535"/>
    <n v="118.80155409444113"/>
  </r>
  <r>
    <x v="12"/>
    <x v="5"/>
    <n v="494257"/>
    <n v="5152"/>
    <n v="633"/>
    <n v="8.1390205371248019"/>
    <n v="780.8167456556082"/>
    <n v="95.934976708074529"/>
  </r>
  <r>
    <x v="12"/>
    <x v="6"/>
    <n v="1079587"/>
    <n v="11740"/>
    <n v="1253"/>
    <n v="9.3695131683958497"/>
    <n v="861.60175578611336"/>
    <n v="91.958006814310053"/>
  </r>
  <r>
    <x v="12"/>
    <x v="7"/>
    <n v="1415294"/>
    <n v="13936"/>
    <n v="1370"/>
    <n v="10.172262773722627"/>
    <n v="1033.0613138686131"/>
    <n v="101.5566877152698"/>
  </r>
  <r>
    <x v="12"/>
    <x v="8"/>
    <n v="1338287"/>
    <n v="11700"/>
    <n v="1215"/>
    <n v="9.6296296296296298"/>
    <n v="1101.4707818930042"/>
    <n v="114.38350427350427"/>
  </r>
  <r>
    <x v="12"/>
    <x v="9"/>
    <n v="1206550"/>
    <n v="8549"/>
    <n v="983"/>
    <n v="8.696846388606307"/>
    <n v="1227.4160732451678"/>
    <n v="141.13346590244473"/>
  </r>
  <r>
    <x v="13"/>
    <x v="0"/>
    <n v="19629604"/>
    <n v="277027"/>
    <n v="19435"/>
    <n v="14.254026241317211"/>
    <n v="1010.0130692050425"/>
    <n v="70.858089644691674"/>
  </r>
  <r>
    <x v="13"/>
    <x v="1"/>
    <n v="19548084"/>
    <n v="279930"/>
    <n v="16964"/>
    <n v="16.501414760669654"/>
    <n v="1152.3275170950249"/>
    <n v="69.832043725217019"/>
  </r>
  <r>
    <x v="13"/>
    <x v="2"/>
    <n v="19435988"/>
    <n v="277745"/>
    <n v="14792"/>
    <n v="18.776703623580314"/>
    <n v="1313.952677122769"/>
    <n v="69.977814182073487"/>
  </r>
  <r>
    <x v="13"/>
    <x v="3"/>
    <n v="22609047"/>
    <n v="304770"/>
    <n v="15810"/>
    <n v="19.277039848197344"/>
    <n v="1430.0472485768501"/>
    <n v="74.18396495718082"/>
  </r>
  <r>
    <x v="13"/>
    <x v="4"/>
    <n v="28384707"/>
    <n v="377291"/>
    <n v="18365"/>
    <n v="20.544023958616933"/>
    <n v="1545.5870950176968"/>
    <n v="75.232928959344378"/>
  </r>
  <r>
    <x v="13"/>
    <x v="5"/>
    <n v="32853639"/>
    <n v="445229"/>
    <n v="21230"/>
    <n v="20.97169100329722"/>
    <n v="1547.5100800753651"/>
    <n v="73.790429194863762"/>
  </r>
  <r>
    <x v="13"/>
    <x v="6"/>
    <n v="41780286"/>
    <n v="562616"/>
    <n v="25772"/>
    <n v="21.830513735837343"/>
    <n v="1621.1503181747632"/>
    <n v="74.260749783155831"/>
  </r>
  <r>
    <x v="13"/>
    <x v="7"/>
    <n v="43002589"/>
    <n v="587515"/>
    <n v="27678"/>
    <n v="21.22678661753017"/>
    <n v="1553.6740010116339"/>
    <n v="73.194027386534813"/>
  </r>
  <r>
    <x v="13"/>
    <x v="8"/>
    <n v="44047216"/>
    <n v="614824"/>
    <n v="29800"/>
    <n v="20.631677852348993"/>
    <n v="1478.0944966442953"/>
    <n v="71.641991854579516"/>
  </r>
  <r>
    <x v="13"/>
    <x v="9"/>
    <n v="44653389"/>
    <n v="626708"/>
    <n v="30919"/>
    <n v="20.269348944015007"/>
    <n v="1444.2054723632718"/>
    <n v="71.250708463909831"/>
  </r>
  <r>
    <x v="14"/>
    <x v="0"/>
    <n v="4911"/>
    <n v="54"/>
    <n v="4"/>
    <n v="13.5"/>
    <n v="1227.75"/>
    <n v="90.944444444444443"/>
  </r>
  <r>
    <x v="14"/>
    <x v="1"/>
    <n v="2695"/>
    <n v="24"/>
    <n v="4"/>
    <n v="6"/>
    <n v="673.75"/>
    <n v="112.29166666666667"/>
  </r>
  <r>
    <x v="14"/>
    <x v="2"/>
    <n v="11725"/>
    <n v="68"/>
    <n v="11"/>
    <n v="6.1818181818181817"/>
    <n v="1065.909090909091"/>
    <n v="172.4264705882353"/>
  </r>
  <r>
    <x v="14"/>
    <x v="3"/>
    <n v="2010"/>
    <n v="6"/>
    <n v="2"/>
    <n v="3"/>
    <n v="1005"/>
    <n v="335"/>
  </r>
  <r>
    <x v="14"/>
    <x v="4"/>
    <n v="910"/>
    <n v="4"/>
    <n v="2"/>
    <n v="2"/>
    <n v="455"/>
    <n v="227.5"/>
  </r>
  <r>
    <x v="14"/>
    <x v="5"/>
    <n v="4728"/>
    <n v="16"/>
    <n v="9"/>
    <n v="1.7777777777777777"/>
    <n v="525.33333333333337"/>
    <n v="295.5"/>
  </r>
  <r>
    <x v="14"/>
    <x v="6"/>
    <n v="31239"/>
    <n v="224"/>
    <n v="99"/>
    <n v="2.2626262626262625"/>
    <n v="315.54545454545456"/>
    <n v="139.45982142857142"/>
  </r>
  <r>
    <x v="14"/>
    <x v="7"/>
    <n v="4200"/>
    <n v="44"/>
    <n v="8"/>
    <n v="5.5"/>
    <n v="525"/>
    <n v="95.454545454545453"/>
  </r>
  <r>
    <x v="14"/>
    <x v="8"/>
    <n v="10601"/>
    <n v="137"/>
    <n v="33"/>
    <n v="4.1515151515151514"/>
    <n v="321.24242424242425"/>
    <n v="77.379562043795616"/>
  </r>
  <r>
    <x v="14"/>
    <x v="9"/>
    <n v="3695"/>
    <n v="81"/>
    <n v="17"/>
    <n v="4.7647058823529411"/>
    <n v="217.35294117647058"/>
    <n v="45.617283950617285"/>
  </r>
</pivotCacheRecords>
</file>

<file path=xl/pivotCache/pivotCacheRecords2.xml><?xml version="1.0" encoding="utf-8"?>
<pivotCacheRecords xmlns="http://schemas.openxmlformats.org/spreadsheetml/2006/main" xmlns:r="http://schemas.openxmlformats.org/officeDocument/2006/relationships" count="617">
  <r>
    <x v="0"/>
    <x v="0"/>
    <x v="0"/>
    <n v="136"/>
    <n v="6189.4"/>
    <n v="1690.85"/>
  </r>
  <r>
    <x v="0"/>
    <x v="0"/>
    <x v="1"/>
    <n v="51"/>
    <n v="3881.92"/>
    <n v="1307.8499999999999"/>
  </r>
  <r>
    <x v="0"/>
    <x v="0"/>
    <x v="2"/>
    <n v="161"/>
    <n v="2417.71"/>
    <n v="700.35"/>
  </r>
  <r>
    <x v="0"/>
    <x v="0"/>
    <x v="3"/>
    <n v="113"/>
    <n v="2859.84"/>
    <n v="777.25"/>
  </r>
  <r>
    <x v="0"/>
    <x v="0"/>
    <x v="4"/>
    <n v="3"/>
    <n v="50.190000000000005"/>
    <n v="11.7"/>
  </r>
  <r>
    <x v="0"/>
    <x v="0"/>
    <x v="5"/>
    <n v="258"/>
    <n v="4964.1200000000008"/>
    <n v="1425.7"/>
  </r>
  <r>
    <x v="0"/>
    <x v="0"/>
    <x v="6"/>
    <n v="2294"/>
    <n v="138654"/>
    <n v="45831.9"/>
  </r>
  <r>
    <x v="0"/>
    <x v="0"/>
    <x v="7"/>
    <n v="257"/>
    <n v="3908.22"/>
    <n v="1084.75"/>
  </r>
  <r>
    <x v="0"/>
    <x v="0"/>
    <x v="8"/>
    <n v="1477"/>
    <n v="44940.62"/>
    <n v="13888.8"/>
  </r>
  <r>
    <x v="0"/>
    <x v="0"/>
    <x v="9"/>
    <n v="758"/>
    <n v="20594.86"/>
    <n v="6308.15"/>
  </r>
  <r>
    <x v="0"/>
    <x v="0"/>
    <x v="10"/>
    <n v="112"/>
    <n v="1557.8000000000002"/>
    <n v="448.7"/>
  </r>
  <r>
    <x v="0"/>
    <x v="0"/>
    <x v="11"/>
    <n v="16"/>
    <n v="305.28000000000003"/>
    <n v="102.65"/>
  </r>
  <r>
    <x v="0"/>
    <x v="1"/>
    <x v="0"/>
    <n v="175"/>
    <n v="11897.24"/>
    <n v="1405.5714285714287"/>
  </r>
  <r>
    <x v="0"/>
    <x v="1"/>
    <x v="1"/>
    <n v="70"/>
    <n v="4745.24"/>
    <n v="595.14285714285711"/>
  </r>
  <r>
    <x v="0"/>
    <x v="1"/>
    <x v="2"/>
    <n v="38"/>
    <n v="2283.69"/>
    <n v="267.71428571428572"/>
  </r>
  <r>
    <x v="0"/>
    <x v="1"/>
    <x v="3"/>
    <n v="40"/>
    <n v="2709.18"/>
    <n v="322.14285714285711"/>
  </r>
  <r>
    <x v="0"/>
    <x v="1"/>
    <x v="4"/>
    <n v="29"/>
    <n v="2048.06"/>
    <n v="265.85714285714283"/>
  </r>
  <r>
    <x v="0"/>
    <x v="1"/>
    <x v="5"/>
    <n v="588"/>
    <n v="39182.07"/>
    <n v="4657.4285714285716"/>
  </r>
  <r>
    <x v="0"/>
    <x v="1"/>
    <x v="6"/>
    <n v="278"/>
    <n v="15379.420000000002"/>
    <n v="1825"/>
  </r>
  <r>
    <x v="0"/>
    <x v="1"/>
    <x v="7"/>
    <n v="67"/>
    <n v="3742.73"/>
    <n v="450.28571428571428"/>
  </r>
  <r>
    <x v="0"/>
    <x v="1"/>
    <x v="8"/>
    <n v="448"/>
    <n v="26843.230000000003"/>
    <n v="3178.1428571428573"/>
  </r>
  <r>
    <x v="0"/>
    <x v="1"/>
    <x v="9"/>
    <n v="497"/>
    <n v="21623.81"/>
    <n v="2599.7142857142858"/>
  </r>
  <r>
    <x v="0"/>
    <x v="1"/>
    <x v="10"/>
    <n v="6"/>
    <n v="197.27"/>
    <n v="22.714285714285715"/>
  </r>
  <r>
    <x v="0"/>
    <x v="1"/>
    <x v="11"/>
    <n v="60"/>
    <n v="5026.51"/>
    <n v="610.57142857142856"/>
  </r>
  <r>
    <x v="0"/>
    <x v="1"/>
    <x v="12"/>
    <n v="2"/>
    <n v="27.29"/>
    <n v="3.1428571428571428"/>
  </r>
  <r>
    <x v="0"/>
    <x v="2"/>
    <x v="0"/>
    <n v="47229"/>
    <n v="425396.08000000007"/>
    <n v="1132918.6000000001"/>
  </r>
  <r>
    <x v="0"/>
    <x v="2"/>
    <x v="1"/>
    <n v="1121"/>
    <n v="15542.77"/>
    <n v="41856.519999999997"/>
  </r>
  <r>
    <x v="0"/>
    <x v="2"/>
    <x v="2"/>
    <n v="12263"/>
    <n v="92690.84"/>
    <n v="246562.99999999997"/>
  </r>
  <r>
    <x v="0"/>
    <x v="2"/>
    <x v="3"/>
    <n v="13702"/>
    <n v="157697.00000000003"/>
    <n v="416550.96"/>
  </r>
  <r>
    <x v="0"/>
    <x v="2"/>
    <x v="4"/>
    <n v="8720"/>
    <n v="146248.08999999997"/>
    <n v="389107.6"/>
  </r>
  <r>
    <x v="0"/>
    <x v="2"/>
    <x v="5"/>
    <n v="34688"/>
    <n v="339751.22"/>
    <n v="897983.98"/>
  </r>
  <r>
    <x v="0"/>
    <x v="2"/>
    <x v="6"/>
    <n v="172334"/>
    <n v="2692192.82"/>
    <n v="7253780.5079999994"/>
  </r>
  <r>
    <x v="0"/>
    <x v="2"/>
    <x v="7"/>
    <n v="7819"/>
    <n v="73352.37000000001"/>
    <n v="198044.87999999995"/>
  </r>
  <r>
    <x v="0"/>
    <x v="2"/>
    <x v="8"/>
    <n v="40535"/>
    <n v="366584.49000000005"/>
    <n v="996998.43320000009"/>
  </r>
  <r>
    <x v="0"/>
    <x v="2"/>
    <x v="9"/>
    <n v="50255"/>
    <n v="988427.58999999985"/>
    <n v="2653107.6999999997"/>
  </r>
  <r>
    <x v="0"/>
    <x v="2"/>
    <x v="13"/>
    <n v="12"/>
    <n v="217.78000000000003"/>
    <n v="721.28"/>
  </r>
  <r>
    <x v="0"/>
    <x v="2"/>
    <x v="10"/>
    <n v="759"/>
    <n v="3156.26"/>
    <n v="8362.4"/>
  </r>
  <r>
    <x v="0"/>
    <x v="2"/>
    <x v="11"/>
    <n v="19435"/>
    <n v="297082.93"/>
    <n v="790204.3600000001"/>
  </r>
  <r>
    <x v="0"/>
    <x v="2"/>
    <x v="12"/>
    <n v="4"/>
    <n v="74.540000000000006"/>
    <n v="196.44"/>
  </r>
  <r>
    <x v="0"/>
    <x v="3"/>
    <x v="0"/>
    <n v="325"/>
    <n v="15382.06"/>
    <n v="10342"/>
  </r>
  <r>
    <x v="0"/>
    <x v="3"/>
    <x v="1"/>
    <n v="40"/>
    <n v="1249.58"/>
    <n v="823"/>
  </r>
  <r>
    <x v="0"/>
    <x v="3"/>
    <x v="2"/>
    <n v="204"/>
    <n v="5440.4900000000007"/>
    <n v="3583"/>
  </r>
  <r>
    <x v="0"/>
    <x v="3"/>
    <x v="3"/>
    <n v="92"/>
    <n v="5591.61"/>
    <n v="3683"/>
  </r>
  <r>
    <x v="0"/>
    <x v="3"/>
    <x v="4"/>
    <n v="25"/>
    <n v="912.49"/>
    <n v="601"/>
  </r>
  <r>
    <x v="0"/>
    <x v="3"/>
    <x v="5"/>
    <n v="336"/>
    <n v="13825.17"/>
    <n v="9274"/>
  </r>
  <r>
    <x v="0"/>
    <x v="3"/>
    <x v="6"/>
    <n v="518"/>
    <n v="19442.990000000002"/>
    <n v="12862"/>
  </r>
  <r>
    <x v="0"/>
    <x v="3"/>
    <x v="7"/>
    <n v="75"/>
    <n v="3469.1499999999996"/>
    <n v="2285"/>
  </r>
  <r>
    <x v="0"/>
    <x v="3"/>
    <x v="8"/>
    <n v="180"/>
    <n v="6139.93"/>
    <n v="4044"/>
  </r>
  <r>
    <x v="0"/>
    <x v="3"/>
    <x v="9"/>
    <n v="270"/>
    <n v="11104.57"/>
    <n v="7314"/>
  </r>
  <r>
    <x v="0"/>
    <x v="3"/>
    <x v="13"/>
    <n v="1"/>
    <n v="42.51"/>
    <n v="28"/>
  </r>
  <r>
    <x v="0"/>
    <x v="3"/>
    <x v="10"/>
    <n v="16"/>
    <n v="548.08000000000004"/>
    <n v="361"/>
  </r>
  <r>
    <x v="0"/>
    <x v="3"/>
    <x v="11"/>
    <n v="24"/>
    <n v="1211.54"/>
    <n v="798"/>
  </r>
  <r>
    <x v="0"/>
    <x v="3"/>
    <x v="12"/>
    <n v="2"/>
    <n v="85.02"/>
    <n v="56"/>
  </r>
  <r>
    <x v="1"/>
    <x v="0"/>
    <x v="0"/>
    <n v="177"/>
    <n v="9015.33"/>
    <n v="2599.0500000000002"/>
  </r>
  <r>
    <x v="1"/>
    <x v="0"/>
    <x v="1"/>
    <n v="149"/>
    <n v="12720.96"/>
    <n v="4390"/>
  </r>
  <r>
    <x v="1"/>
    <x v="0"/>
    <x v="2"/>
    <n v="252"/>
    <n v="5076.33"/>
    <n v="1388.3"/>
  </r>
  <r>
    <x v="1"/>
    <x v="0"/>
    <x v="3"/>
    <n v="252"/>
    <n v="10659.82"/>
    <n v="3096.55"/>
  </r>
  <r>
    <x v="1"/>
    <x v="0"/>
    <x v="4"/>
    <n v="38"/>
    <n v="455.13000000000005"/>
    <n v="143.4"/>
  </r>
  <r>
    <x v="1"/>
    <x v="0"/>
    <x v="5"/>
    <n v="329"/>
    <n v="6910.01"/>
    <n v="2018.15"/>
  </r>
  <r>
    <x v="1"/>
    <x v="0"/>
    <x v="6"/>
    <n v="3228"/>
    <n v="186381.92000000004"/>
    <n v="60783.3"/>
  </r>
  <r>
    <x v="1"/>
    <x v="0"/>
    <x v="7"/>
    <n v="146"/>
    <n v="2759.46"/>
    <n v="799.8"/>
  </r>
  <r>
    <x v="1"/>
    <x v="0"/>
    <x v="8"/>
    <n v="3124"/>
    <n v="87281.62000000001"/>
    <n v="28746.15"/>
  </r>
  <r>
    <x v="1"/>
    <x v="0"/>
    <x v="9"/>
    <n v="1297"/>
    <n v="41239.710000000006"/>
    <n v="12981.15"/>
  </r>
  <r>
    <x v="1"/>
    <x v="0"/>
    <x v="10"/>
    <n v="86"/>
    <n v="1904.5500000000002"/>
    <n v="589.6"/>
  </r>
  <r>
    <x v="1"/>
    <x v="0"/>
    <x v="11"/>
    <n v="20"/>
    <n v="394.88"/>
    <n v="121.85"/>
  </r>
  <r>
    <x v="1"/>
    <x v="0"/>
    <x v="12"/>
    <n v="2"/>
    <n v="25.6"/>
    <n v="5.6"/>
  </r>
  <r>
    <x v="1"/>
    <x v="1"/>
    <x v="0"/>
    <n v="170"/>
    <n v="9270.75"/>
    <n v="1286"/>
  </r>
  <r>
    <x v="1"/>
    <x v="1"/>
    <x v="1"/>
    <n v="31"/>
    <n v="1907.31"/>
    <n v="264.57142857142856"/>
  </r>
  <r>
    <x v="1"/>
    <x v="1"/>
    <x v="2"/>
    <n v="41"/>
    <n v="1986.6"/>
    <n v="275.57142857142861"/>
  </r>
  <r>
    <x v="1"/>
    <x v="1"/>
    <x v="3"/>
    <n v="32"/>
    <n v="1845.47"/>
    <n v="261.14285714285717"/>
  </r>
  <r>
    <x v="1"/>
    <x v="1"/>
    <x v="4"/>
    <n v="119"/>
    <n v="8282"/>
    <n v="1148.8571428571429"/>
  </r>
  <r>
    <x v="1"/>
    <x v="1"/>
    <x v="5"/>
    <n v="521"/>
    <n v="31518.54"/>
    <n v="4391.1428571428569"/>
  </r>
  <r>
    <x v="1"/>
    <x v="1"/>
    <x v="6"/>
    <n v="211"/>
    <n v="9778.34"/>
    <n v="1359.2857142857142"/>
  </r>
  <r>
    <x v="1"/>
    <x v="1"/>
    <x v="7"/>
    <n v="50"/>
    <n v="2355.23"/>
    <n v="326.71428571428567"/>
  </r>
  <r>
    <x v="1"/>
    <x v="1"/>
    <x v="8"/>
    <n v="250"/>
    <n v="11691.92"/>
    <n v="1630.4285714285713"/>
  </r>
  <r>
    <x v="1"/>
    <x v="1"/>
    <x v="9"/>
    <n v="415"/>
    <n v="16481.099999999999"/>
    <n v="2303.5714285714289"/>
  </r>
  <r>
    <x v="1"/>
    <x v="1"/>
    <x v="10"/>
    <n v="5"/>
    <n v="225.54"/>
    <n v="31.285714285714285"/>
  </r>
  <r>
    <x v="1"/>
    <x v="1"/>
    <x v="11"/>
    <n v="14"/>
    <n v="483.02"/>
    <n v="67"/>
  </r>
  <r>
    <x v="1"/>
    <x v="1"/>
    <x v="12"/>
    <n v="4"/>
    <n v="247.18"/>
    <n v="34.285714285714285"/>
  </r>
  <r>
    <x v="1"/>
    <x v="2"/>
    <x v="0"/>
    <n v="56604"/>
    <n v="523100.29"/>
    <n v="1391576.8051999998"/>
  </r>
  <r>
    <x v="1"/>
    <x v="2"/>
    <x v="1"/>
    <n v="1322"/>
    <n v="19493.390000000003"/>
    <n v="53255.98"/>
  </r>
  <r>
    <x v="1"/>
    <x v="2"/>
    <x v="2"/>
    <n v="12324"/>
    <n v="101928.26"/>
    <n v="272669.56"/>
  </r>
  <r>
    <x v="1"/>
    <x v="2"/>
    <x v="3"/>
    <n v="13650"/>
    <n v="186718.43999999997"/>
    <n v="493937.16"/>
  </r>
  <r>
    <x v="1"/>
    <x v="2"/>
    <x v="4"/>
    <n v="9160"/>
    <n v="163869.27000000002"/>
    <n v="435455.64"/>
  </r>
  <r>
    <x v="1"/>
    <x v="2"/>
    <x v="5"/>
    <n v="38087"/>
    <n v="407151.97"/>
    <n v="1083524.96"/>
  </r>
  <r>
    <x v="1"/>
    <x v="2"/>
    <x v="6"/>
    <n v="191269"/>
    <n v="3050536.59"/>
    <n v="8206581.2400000002"/>
  </r>
  <r>
    <x v="1"/>
    <x v="2"/>
    <x v="7"/>
    <n v="9150"/>
    <n v="99763.47"/>
    <n v="272647.07999999996"/>
  </r>
  <r>
    <x v="1"/>
    <x v="2"/>
    <x v="8"/>
    <n v="50800"/>
    <n v="430525.71000000008"/>
    <n v="1176189.58"/>
  </r>
  <r>
    <x v="1"/>
    <x v="2"/>
    <x v="9"/>
    <n v="56904"/>
    <n v="1239201.93"/>
    <n v="3333362.48"/>
  </r>
  <r>
    <x v="1"/>
    <x v="2"/>
    <x v="13"/>
    <n v="28"/>
    <n v="225.18"/>
    <n v="597.88"/>
  </r>
  <r>
    <x v="1"/>
    <x v="2"/>
    <x v="10"/>
    <n v="826"/>
    <n v="5833.89"/>
    <n v="15464.44"/>
  </r>
  <r>
    <x v="1"/>
    <x v="2"/>
    <x v="11"/>
    <n v="16964"/>
    <n v="294799.89999999997"/>
    <n v="782589.36"/>
  </r>
  <r>
    <x v="1"/>
    <x v="2"/>
    <x v="12"/>
    <n v="4"/>
    <n v="39.229999999999997"/>
    <n v="107.80000000000001"/>
  </r>
  <r>
    <x v="1"/>
    <x v="3"/>
    <x v="0"/>
    <n v="385"/>
    <n v="14231.43"/>
    <n v="10086"/>
  </r>
  <r>
    <x v="1"/>
    <x v="3"/>
    <x v="1"/>
    <n v="37"/>
    <n v="1107.1099999999999"/>
    <n v="781"/>
  </r>
  <r>
    <x v="1"/>
    <x v="3"/>
    <x v="2"/>
    <n v="180"/>
    <n v="4067.37"/>
    <n v="2780"/>
  </r>
  <r>
    <x v="1"/>
    <x v="3"/>
    <x v="3"/>
    <n v="141"/>
    <n v="6218.26"/>
    <n v="4250"/>
  </r>
  <r>
    <x v="1"/>
    <x v="3"/>
    <x v="4"/>
    <n v="39"/>
    <n v="1769.09"/>
    <n v="1359"/>
  </r>
  <r>
    <x v="1"/>
    <x v="3"/>
    <x v="5"/>
    <n v="408"/>
    <n v="16143.25"/>
    <n v="11158"/>
  </r>
  <r>
    <x v="1"/>
    <x v="3"/>
    <x v="6"/>
    <n v="493"/>
    <n v="19396.149999999998"/>
    <n v="13318"/>
  </r>
  <r>
    <x v="1"/>
    <x v="3"/>
    <x v="7"/>
    <n v="69"/>
    <n v="3224.45"/>
    <n v="2224.5"/>
  </r>
  <r>
    <x v="1"/>
    <x v="3"/>
    <x v="8"/>
    <n v="187"/>
    <n v="6553.32"/>
    <n v="4596"/>
  </r>
  <r>
    <x v="1"/>
    <x v="3"/>
    <x v="9"/>
    <n v="270"/>
    <n v="11726.480000000001"/>
    <n v="8108"/>
  </r>
  <r>
    <x v="1"/>
    <x v="3"/>
    <x v="13"/>
    <n v="1"/>
    <n v="79.06"/>
    <n v="56"/>
  </r>
  <r>
    <x v="1"/>
    <x v="3"/>
    <x v="10"/>
    <n v="12"/>
    <n v="276.91000000000003"/>
    <n v="184"/>
  </r>
  <r>
    <x v="1"/>
    <x v="3"/>
    <x v="11"/>
    <n v="44"/>
    <n v="1782.68"/>
    <n v="1336"/>
  </r>
  <r>
    <x v="2"/>
    <x v="0"/>
    <x v="0"/>
    <n v="220"/>
    <n v="15733.36"/>
    <n v="5052.1000000000004"/>
  </r>
  <r>
    <x v="2"/>
    <x v="0"/>
    <x v="1"/>
    <n v="229"/>
    <n v="15923.85"/>
    <n v="5337.85"/>
  </r>
  <r>
    <x v="2"/>
    <x v="0"/>
    <x v="2"/>
    <n v="183"/>
    <n v="4898.5700000000006"/>
    <n v="1377.35"/>
  </r>
  <r>
    <x v="2"/>
    <x v="0"/>
    <x v="3"/>
    <n v="365"/>
    <n v="24101.96"/>
    <n v="7088.7"/>
  </r>
  <r>
    <x v="2"/>
    <x v="0"/>
    <x v="4"/>
    <n v="139"/>
    <n v="2028.71"/>
    <n v="684.15"/>
  </r>
  <r>
    <x v="2"/>
    <x v="0"/>
    <x v="5"/>
    <n v="407"/>
    <n v="11575.34"/>
    <n v="3719.6"/>
  </r>
  <r>
    <x v="2"/>
    <x v="0"/>
    <x v="6"/>
    <n v="5054"/>
    <n v="243913.27000000005"/>
    <n v="79009.799999999988"/>
  </r>
  <r>
    <x v="2"/>
    <x v="0"/>
    <x v="7"/>
    <n v="174"/>
    <n v="4488.8600000000006"/>
    <n v="1500.6"/>
  </r>
  <r>
    <x v="2"/>
    <x v="0"/>
    <x v="8"/>
    <n v="7124"/>
    <n v="247903.37999999998"/>
    <n v="82171.350000000006"/>
  </r>
  <r>
    <x v="2"/>
    <x v="0"/>
    <x v="9"/>
    <n v="1580"/>
    <n v="59206.240000000005"/>
    <n v="19096.650000000001"/>
  </r>
  <r>
    <x v="2"/>
    <x v="0"/>
    <x v="10"/>
    <n v="122"/>
    <n v="4387.0199999999995"/>
    <n v="1361.75"/>
  </r>
  <r>
    <x v="2"/>
    <x v="0"/>
    <x v="11"/>
    <n v="28"/>
    <n v="722.88"/>
    <n v="234.25"/>
  </r>
  <r>
    <x v="2"/>
    <x v="0"/>
    <x v="12"/>
    <n v="2"/>
    <n v="6.72"/>
    <n v="5.25"/>
  </r>
  <r>
    <x v="2"/>
    <x v="1"/>
    <x v="0"/>
    <n v="179"/>
    <n v="9583.77"/>
    <n v="1341"/>
  </r>
  <r>
    <x v="2"/>
    <x v="1"/>
    <x v="1"/>
    <n v="16"/>
    <n v="1011.33"/>
    <n v="140.28571428571428"/>
  </r>
  <r>
    <x v="2"/>
    <x v="1"/>
    <x v="2"/>
    <n v="12"/>
    <n v="515.97"/>
    <n v="71.571428571428584"/>
  </r>
  <r>
    <x v="2"/>
    <x v="1"/>
    <x v="3"/>
    <n v="26"/>
    <n v="1348.06"/>
    <n v="187"/>
  </r>
  <r>
    <x v="2"/>
    <x v="1"/>
    <x v="4"/>
    <n v="70"/>
    <n v="7128.53"/>
    <n v="988.85714285714289"/>
  </r>
  <r>
    <x v="2"/>
    <x v="1"/>
    <x v="5"/>
    <n v="333"/>
    <n v="20729.78"/>
    <n v="2905.5714285714284"/>
  </r>
  <r>
    <x v="2"/>
    <x v="1"/>
    <x v="6"/>
    <n v="164"/>
    <n v="7704.31"/>
    <n v="1080.5714285714284"/>
  </r>
  <r>
    <x v="2"/>
    <x v="1"/>
    <x v="7"/>
    <n v="58"/>
    <n v="3375.8900000000003"/>
    <n v="468.28571428571428"/>
  </r>
  <r>
    <x v="2"/>
    <x v="1"/>
    <x v="8"/>
    <n v="181"/>
    <n v="8451.01"/>
    <n v="1172.2857142857142"/>
  </r>
  <r>
    <x v="2"/>
    <x v="1"/>
    <x v="9"/>
    <n v="484"/>
    <n v="18916.78"/>
    <n v="2635.2857142857142"/>
  </r>
  <r>
    <x v="2"/>
    <x v="1"/>
    <x v="10"/>
    <n v="6"/>
    <n v="165.8"/>
    <n v="23"/>
  </r>
  <r>
    <x v="2"/>
    <x v="1"/>
    <x v="11"/>
    <n v="13"/>
    <n v="679.7"/>
    <n v="94.285714285714292"/>
  </r>
  <r>
    <x v="2"/>
    <x v="1"/>
    <x v="12"/>
    <n v="9"/>
    <n v="630.27"/>
    <n v="87.428571428571431"/>
  </r>
  <r>
    <x v="2"/>
    <x v="2"/>
    <x v="0"/>
    <n v="65821"/>
    <n v="610924.46999999986"/>
    <n v="1628768.4"/>
  </r>
  <r>
    <x v="2"/>
    <x v="2"/>
    <x v="1"/>
    <n v="1794"/>
    <n v="30892.460000000003"/>
    <n v="84116.64"/>
  </r>
  <r>
    <x v="2"/>
    <x v="2"/>
    <x v="2"/>
    <n v="12944"/>
    <n v="117608.44"/>
    <n v="315076.21999999997"/>
  </r>
  <r>
    <x v="2"/>
    <x v="2"/>
    <x v="3"/>
    <n v="14968"/>
    <n v="251320.17"/>
    <n v="668386.83999999985"/>
  </r>
  <r>
    <x v="2"/>
    <x v="2"/>
    <x v="4"/>
    <n v="10515"/>
    <n v="200518.05"/>
    <n v="533911"/>
  </r>
  <r>
    <x v="2"/>
    <x v="2"/>
    <x v="5"/>
    <n v="41265"/>
    <n v="492723.92999999993"/>
    <n v="1319340.8640000001"/>
  </r>
  <r>
    <x v="2"/>
    <x v="2"/>
    <x v="6"/>
    <n v="204168"/>
    <n v="3275449.9799999991"/>
    <n v="8783986.938000001"/>
  </r>
  <r>
    <x v="2"/>
    <x v="2"/>
    <x v="7"/>
    <n v="9548"/>
    <n v="110251.74999999999"/>
    <n v="299533.63999999996"/>
  </r>
  <r>
    <x v="2"/>
    <x v="2"/>
    <x v="8"/>
    <n v="50217"/>
    <n v="447367.55"/>
    <n v="1223313.48"/>
  </r>
  <r>
    <x v="2"/>
    <x v="2"/>
    <x v="9"/>
    <n v="62425"/>
    <n v="1389265.37"/>
    <n v="3751239.3467999999"/>
  </r>
  <r>
    <x v="2"/>
    <x v="2"/>
    <x v="13"/>
    <n v="55"/>
    <n v="412.58"/>
    <n v="1130.92"/>
  </r>
  <r>
    <x v="2"/>
    <x v="2"/>
    <x v="10"/>
    <n v="924"/>
    <n v="9815.16"/>
    <n v="25986.92"/>
  </r>
  <r>
    <x v="2"/>
    <x v="2"/>
    <x v="11"/>
    <n v="14792"/>
    <n v="291949.96000000002"/>
    <n v="777540.32"/>
  </r>
  <r>
    <x v="2"/>
    <x v="2"/>
    <x v="12"/>
    <n v="11"/>
    <n v="176.57000000000002"/>
    <n v="469"/>
  </r>
  <r>
    <x v="2"/>
    <x v="3"/>
    <x v="0"/>
    <n v="309"/>
    <n v="10975.27"/>
    <n v="7803"/>
  </r>
  <r>
    <x v="2"/>
    <x v="3"/>
    <x v="1"/>
    <n v="39"/>
    <n v="1485.2600000000002"/>
    <n v="1052"/>
  </r>
  <r>
    <x v="2"/>
    <x v="3"/>
    <x v="2"/>
    <n v="116"/>
    <n v="3079.33"/>
    <n v="2237"/>
  </r>
  <r>
    <x v="2"/>
    <x v="3"/>
    <x v="3"/>
    <n v="186"/>
    <n v="7489.58"/>
    <n v="5306"/>
  </r>
  <r>
    <x v="2"/>
    <x v="3"/>
    <x v="4"/>
    <n v="62"/>
    <n v="2712.06"/>
    <n v="2257"/>
  </r>
  <r>
    <x v="2"/>
    <x v="3"/>
    <x v="5"/>
    <n v="395"/>
    <n v="15346.42"/>
    <n v="10927.5"/>
  </r>
  <r>
    <x v="2"/>
    <x v="3"/>
    <x v="6"/>
    <n v="490"/>
    <n v="18736.559999999998"/>
    <n v="13356"/>
  </r>
  <r>
    <x v="2"/>
    <x v="3"/>
    <x v="7"/>
    <n v="120"/>
    <n v="4939.96"/>
    <n v="3583"/>
  </r>
  <r>
    <x v="2"/>
    <x v="3"/>
    <x v="8"/>
    <n v="233"/>
    <n v="7581.58"/>
    <n v="5377"/>
  </r>
  <r>
    <x v="2"/>
    <x v="3"/>
    <x v="9"/>
    <n v="258"/>
    <n v="11387.560000000001"/>
    <n v="8122"/>
  </r>
  <r>
    <x v="2"/>
    <x v="3"/>
    <x v="13"/>
    <n v="3"/>
    <n v="220.24"/>
    <n v="156"/>
  </r>
  <r>
    <x v="2"/>
    <x v="3"/>
    <x v="10"/>
    <n v="1"/>
    <n v="39.53"/>
    <n v="28"/>
  </r>
  <r>
    <x v="2"/>
    <x v="3"/>
    <x v="11"/>
    <n v="144"/>
    <n v="4952.71"/>
    <n v="3543"/>
  </r>
  <r>
    <x v="2"/>
    <x v="3"/>
    <x v="12"/>
    <n v="5"/>
    <n v="355.77"/>
    <n v="252"/>
  </r>
  <r>
    <x v="3"/>
    <x v="0"/>
    <x v="0"/>
    <n v="149"/>
    <n v="9044.7099999999991"/>
    <n v="2874.75"/>
  </r>
  <r>
    <x v="3"/>
    <x v="0"/>
    <x v="1"/>
    <n v="313"/>
    <n v="9378.5600000000013"/>
    <n v="2874.05"/>
  </r>
  <r>
    <x v="3"/>
    <x v="0"/>
    <x v="2"/>
    <n v="324"/>
    <n v="8251.4599999999991"/>
    <n v="2421.35"/>
  </r>
  <r>
    <x v="3"/>
    <x v="0"/>
    <x v="3"/>
    <n v="609"/>
    <n v="35370.71"/>
    <n v="11249.2"/>
  </r>
  <r>
    <x v="3"/>
    <x v="0"/>
    <x v="4"/>
    <n v="359"/>
    <n v="14506.51"/>
    <n v="4750.2"/>
  </r>
  <r>
    <x v="3"/>
    <x v="0"/>
    <x v="5"/>
    <n v="526"/>
    <n v="17482.87"/>
    <n v="5632.7349999999997"/>
  </r>
  <r>
    <x v="3"/>
    <x v="0"/>
    <x v="6"/>
    <n v="5676"/>
    <n v="284337.72000000003"/>
    <n v="91474.35"/>
  </r>
  <r>
    <x v="3"/>
    <x v="0"/>
    <x v="7"/>
    <n v="299"/>
    <n v="6329.77"/>
    <n v="1971.25"/>
  </r>
  <r>
    <x v="3"/>
    <x v="0"/>
    <x v="8"/>
    <n v="4183"/>
    <n v="171924.85"/>
    <n v="56806.2"/>
  </r>
  <r>
    <x v="3"/>
    <x v="0"/>
    <x v="9"/>
    <n v="1725"/>
    <n v="68281.429999999993"/>
    <n v="21253.15"/>
  </r>
  <r>
    <x v="3"/>
    <x v="0"/>
    <x v="10"/>
    <n v="25"/>
    <n v="954.15"/>
    <n v="285.85000000000002"/>
  </r>
  <r>
    <x v="3"/>
    <x v="0"/>
    <x v="11"/>
    <n v="78"/>
    <n v="2130.02"/>
    <n v="727.3"/>
  </r>
  <r>
    <x v="3"/>
    <x v="4"/>
    <x v="0"/>
    <n v="1"/>
    <n v="34.56"/>
    <n v="12"/>
  </r>
  <r>
    <x v="3"/>
    <x v="4"/>
    <x v="1"/>
    <n v="16"/>
    <n v="826.56"/>
    <n v="261"/>
  </r>
  <r>
    <x v="3"/>
    <x v="4"/>
    <x v="2"/>
    <n v="3"/>
    <n v="241.92"/>
    <n v="84"/>
  </r>
  <r>
    <x v="3"/>
    <x v="4"/>
    <x v="3"/>
    <n v="527"/>
    <n v="35109.120000000003"/>
    <n v="11876"/>
  </r>
  <r>
    <x v="3"/>
    <x v="4"/>
    <x v="4"/>
    <n v="7"/>
    <n v="352.32"/>
    <n v="100.5"/>
  </r>
  <r>
    <x v="3"/>
    <x v="4"/>
    <x v="5"/>
    <n v="212"/>
    <n v="8904.9600000000009"/>
    <n v="3017.75"/>
  </r>
  <r>
    <x v="3"/>
    <x v="4"/>
    <x v="6"/>
    <n v="1468"/>
    <n v="62482.559999999998"/>
    <n v="20274.25"/>
  </r>
  <r>
    <x v="3"/>
    <x v="4"/>
    <x v="7"/>
    <n v="37"/>
    <n v="581.7600000000001"/>
    <n v="197.75"/>
  </r>
  <r>
    <x v="3"/>
    <x v="4"/>
    <x v="8"/>
    <n v="4560"/>
    <n v="196275.84"/>
    <n v="65769"/>
  </r>
  <r>
    <x v="3"/>
    <x v="4"/>
    <x v="9"/>
    <n v="52"/>
    <n v="4826.88"/>
    <n v="1598.75"/>
  </r>
  <r>
    <x v="3"/>
    <x v="4"/>
    <x v="10"/>
    <n v="62"/>
    <n v="2021.76"/>
    <n v="668"/>
  </r>
  <r>
    <x v="3"/>
    <x v="1"/>
    <x v="0"/>
    <n v="147"/>
    <n v="8293.33"/>
    <n v="1150.4285714285713"/>
  </r>
  <r>
    <x v="3"/>
    <x v="1"/>
    <x v="1"/>
    <n v="61"/>
    <n v="4722.88"/>
    <n v="655.14285714285711"/>
  </r>
  <r>
    <x v="3"/>
    <x v="1"/>
    <x v="2"/>
    <n v="34"/>
    <n v="1681.76"/>
    <n v="233.57142857142858"/>
  </r>
  <r>
    <x v="3"/>
    <x v="1"/>
    <x v="3"/>
    <n v="25"/>
    <n v="1114.31"/>
    <n v="154.57142857142858"/>
  </r>
  <r>
    <x v="3"/>
    <x v="1"/>
    <x v="4"/>
    <n v="57"/>
    <n v="7424.03"/>
    <n v="1029.8571428571429"/>
  </r>
  <r>
    <x v="3"/>
    <x v="1"/>
    <x v="5"/>
    <n v="277"/>
    <n v="17218.05"/>
    <n v="2414.1428571428573"/>
  </r>
  <r>
    <x v="3"/>
    <x v="1"/>
    <x v="6"/>
    <n v="102"/>
    <n v="5878.27"/>
    <n v="817.42857142857144"/>
  </r>
  <r>
    <x v="3"/>
    <x v="1"/>
    <x v="7"/>
    <n v="102"/>
    <n v="4299.62"/>
    <n v="598.42857142857144"/>
  </r>
  <r>
    <x v="3"/>
    <x v="1"/>
    <x v="8"/>
    <n v="190"/>
    <n v="9864.9699999999993"/>
    <n v="1368.4285714285713"/>
  </r>
  <r>
    <x v="3"/>
    <x v="1"/>
    <x v="9"/>
    <n v="491"/>
    <n v="20874.23"/>
    <n v="2926"/>
  </r>
  <r>
    <x v="3"/>
    <x v="1"/>
    <x v="10"/>
    <n v="22"/>
    <n v="1038.08"/>
    <n v="144.85714285714286"/>
  </r>
  <r>
    <x v="3"/>
    <x v="1"/>
    <x v="11"/>
    <n v="11"/>
    <n v="645.73"/>
    <n v="89.571428571428569"/>
  </r>
  <r>
    <x v="3"/>
    <x v="1"/>
    <x v="12"/>
    <n v="29"/>
    <n v="1103.03"/>
    <n v="153"/>
  </r>
  <r>
    <x v="3"/>
    <x v="2"/>
    <x v="0"/>
    <n v="57116"/>
    <n v="853912.73"/>
    <n v="1847090.5696"/>
  </r>
  <r>
    <x v="3"/>
    <x v="2"/>
    <x v="1"/>
    <n v="1970"/>
    <n v="42938.27"/>
    <n v="92302.78"/>
  </r>
  <r>
    <x v="3"/>
    <x v="2"/>
    <x v="2"/>
    <n v="14120"/>
    <n v="166823.76"/>
    <n v="362189.08"/>
  </r>
  <r>
    <x v="3"/>
    <x v="2"/>
    <x v="3"/>
    <n v="18721"/>
    <n v="489193.96"/>
    <n v="1050982.76"/>
  </r>
  <r>
    <x v="3"/>
    <x v="2"/>
    <x v="4"/>
    <n v="11411"/>
    <n v="299259.09000000003"/>
    <n v="648966.36"/>
  </r>
  <r>
    <x v="3"/>
    <x v="2"/>
    <x v="5"/>
    <n v="45340"/>
    <n v="754784.12"/>
    <n v="1632288.13"/>
  </r>
  <r>
    <x v="3"/>
    <x v="2"/>
    <x v="6"/>
    <n v="209821"/>
    <n v="4219645.0299999975"/>
    <n v="9207015.9400000032"/>
  </r>
  <r>
    <x v="3"/>
    <x v="2"/>
    <x v="7"/>
    <n v="11426"/>
    <n v="161541.00000000003"/>
    <n v="349308.52000000008"/>
  </r>
  <r>
    <x v="3"/>
    <x v="2"/>
    <x v="8"/>
    <n v="41995"/>
    <n v="565717.02999999991"/>
    <n v="1224961.44"/>
  </r>
  <r>
    <x v="3"/>
    <x v="2"/>
    <x v="9"/>
    <n v="64357"/>
    <n v="1872854.59"/>
    <n v="4063279.5"/>
  </r>
  <r>
    <x v="3"/>
    <x v="2"/>
    <x v="13"/>
    <n v="100"/>
    <n v="1101.0900000000001"/>
    <n v="2357.52"/>
  </r>
  <r>
    <x v="3"/>
    <x v="2"/>
    <x v="10"/>
    <n v="719"/>
    <n v="12084.79"/>
    <n v="26045.08"/>
  </r>
  <r>
    <x v="3"/>
    <x v="2"/>
    <x v="11"/>
    <n v="15810"/>
    <n v="420745.88"/>
    <n v="904431.47999999986"/>
  </r>
  <r>
    <x v="3"/>
    <x v="2"/>
    <x v="12"/>
    <n v="2"/>
    <n v="37.83"/>
    <n v="80.400000000000006"/>
  </r>
  <r>
    <x v="3"/>
    <x v="3"/>
    <x v="0"/>
    <n v="180"/>
    <n v="5422.7999999999993"/>
    <n v="5894"/>
  </r>
  <r>
    <x v="3"/>
    <x v="3"/>
    <x v="1"/>
    <n v="48"/>
    <n v="1668.02"/>
    <n v="1807"/>
  </r>
  <r>
    <x v="3"/>
    <x v="3"/>
    <x v="2"/>
    <n v="165"/>
    <n v="2574.6"/>
    <n v="2836"/>
  </r>
  <r>
    <x v="3"/>
    <x v="3"/>
    <x v="3"/>
    <n v="103"/>
    <n v="2715.53"/>
    <n v="2923"/>
  </r>
  <r>
    <x v="3"/>
    <x v="3"/>
    <x v="4"/>
    <n v="55"/>
    <n v="1162.95"/>
    <n v="1266.5"/>
  </r>
  <r>
    <x v="3"/>
    <x v="3"/>
    <x v="5"/>
    <n v="318"/>
    <n v="8423.8799999999992"/>
    <n v="9205.5"/>
  </r>
  <r>
    <x v="3"/>
    <x v="3"/>
    <x v="6"/>
    <n v="357"/>
    <n v="7692.3300000000008"/>
    <n v="8241"/>
  </r>
  <r>
    <x v="3"/>
    <x v="3"/>
    <x v="7"/>
    <n v="170"/>
    <n v="3463.1099999999997"/>
    <n v="3642"/>
  </r>
  <r>
    <x v="3"/>
    <x v="3"/>
    <x v="8"/>
    <n v="222"/>
    <n v="5504.58"/>
    <n v="6082"/>
  </r>
  <r>
    <x v="3"/>
    <x v="3"/>
    <x v="9"/>
    <n v="257"/>
    <n v="7067.48"/>
    <n v="7473"/>
  </r>
  <r>
    <x v="3"/>
    <x v="3"/>
    <x v="10"/>
    <n v="7"/>
    <n v="148.25"/>
    <n v="175"/>
  </r>
  <r>
    <x v="3"/>
    <x v="3"/>
    <x v="11"/>
    <n v="84"/>
    <n v="2268.1400000000003"/>
    <n v="2389"/>
  </r>
  <r>
    <x v="4"/>
    <x v="0"/>
    <x v="0"/>
    <n v="91"/>
    <n v="6157.8"/>
    <n v="2084.6"/>
  </r>
  <r>
    <x v="4"/>
    <x v="0"/>
    <x v="1"/>
    <n v="254"/>
    <n v="12504.92"/>
    <n v="3837.75"/>
  </r>
  <r>
    <x v="4"/>
    <x v="0"/>
    <x v="2"/>
    <n v="302"/>
    <n v="6290.62"/>
    <n v="1770.05"/>
  </r>
  <r>
    <x v="4"/>
    <x v="0"/>
    <x v="3"/>
    <n v="475"/>
    <n v="31829.020000000004"/>
    <n v="10733"/>
  </r>
  <r>
    <x v="4"/>
    <x v="0"/>
    <x v="4"/>
    <n v="740"/>
    <n v="50201.97"/>
    <n v="16693.349999999999"/>
  </r>
  <r>
    <x v="4"/>
    <x v="0"/>
    <x v="5"/>
    <n v="445"/>
    <n v="15501.65"/>
    <n v="4828.95"/>
  </r>
  <r>
    <x v="4"/>
    <x v="0"/>
    <x v="6"/>
    <n v="2011"/>
    <n v="119924.4"/>
    <n v="38070.149999999994"/>
  </r>
  <r>
    <x v="4"/>
    <x v="0"/>
    <x v="7"/>
    <n v="280"/>
    <n v="8481.0299999999988"/>
    <n v="2444.5500000000002"/>
  </r>
  <r>
    <x v="4"/>
    <x v="0"/>
    <x v="8"/>
    <n v="1834"/>
    <n v="79294.469999999987"/>
    <n v="25684.550000000003"/>
  </r>
  <r>
    <x v="4"/>
    <x v="0"/>
    <x v="9"/>
    <n v="2307"/>
    <n v="94420.200000000012"/>
    <n v="29159.9"/>
  </r>
  <r>
    <x v="4"/>
    <x v="0"/>
    <x v="13"/>
    <n v="12"/>
    <n v="59.66"/>
    <n v="13.05"/>
  </r>
  <r>
    <x v="4"/>
    <x v="0"/>
    <x v="10"/>
    <n v="19"/>
    <n v="601.01"/>
    <n v="195.55"/>
  </r>
  <r>
    <x v="4"/>
    <x v="0"/>
    <x v="11"/>
    <n v="306"/>
    <n v="1745.3999999999996"/>
    <n v="541.84999999999991"/>
  </r>
  <r>
    <x v="4"/>
    <x v="0"/>
    <x v="12"/>
    <n v="2"/>
    <n v="96"/>
    <n v="30"/>
  </r>
  <r>
    <x v="4"/>
    <x v="4"/>
    <x v="0"/>
    <n v="51"/>
    <n v="1806.72"/>
    <n v="551.5"/>
  </r>
  <r>
    <x v="4"/>
    <x v="4"/>
    <x v="1"/>
    <n v="15"/>
    <n v="778"/>
    <n v="236.25"/>
  </r>
  <r>
    <x v="4"/>
    <x v="4"/>
    <x v="2"/>
    <n v="1"/>
    <n v="80.64"/>
    <n v="28"/>
  </r>
  <r>
    <x v="4"/>
    <x v="4"/>
    <x v="3"/>
    <n v="1106"/>
    <n v="96826.81"/>
    <n v="32198.5"/>
  </r>
  <r>
    <x v="4"/>
    <x v="4"/>
    <x v="4"/>
    <n v="54"/>
    <n v="2389.69"/>
    <n v="726.25"/>
  </r>
  <r>
    <x v="4"/>
    <x v="4"/>
    <x v="5"/>
    <n v="1215"/>
    <n v="47606.47"/>
    <n v="15493.25"/>
  </r>
  <r>
    <x v="4"/>
    <x v="4"/>
    <x v="6"/>
    <n v="6715"/>
    <n v="293205.89000000007"/>
    <n v="96362.25"/>
  </r>
  <r>
    <x v="4"/>
    <x v="4"/>
    <x v="7"/>
    <n v="25"/>
    <n v="376.43999999999994"/>
    <n v="116.75"/>
  </r>
  <r>
    <x v="4"/>
    <x v="4"/>
    <x v="8"/>
    <n v="6351"/>
    <n v="329650.07"/>
    <n v="110712.5"/>
  </r>
  <r>
    <x v="4"/>
    <x v="4"/>
    <x v="9"/>
    <n v="184"/>
    <n v="12438.43"/>
    <n v="4109.5"/>
  </r>
  <r>
    <x v="4"/>
    <x v="4"/>
    <x v="10"/>
    <n v="396"/>
    <n v="13000.27"/>
    <n v="4389.5"/>
  </r>
  <r>
    <x v="4"/>
    <x v="4"/>
    <x v="11"/>
    <n v="12"/>
    <n v="516.48"/>
    <n v="159.25"/>
  </r>
  <r>
    <x v="4"/>
    <x v="1"/>
    <x v="0"/>
    <n v="155"/>
    <n v="9069.9"/>
    <n v="1266.4285714285713"/>
  </r>
  <r>
    <x v="4"/>
    <x v="1"/>
    <x v="1"/>
    <n v="72"/>
    <n v="4485.05"/>
    <n v="622.14285714285711"/>
  </r>
  <r>
    <x v="4"/>
    <x v="1"/>
    <x v="2"/>
    <n v="27"/>
    <n v="1040.17"/>
    <n v="144.28571428571428"/>
  </r>
  <r>
    <x v="4"/>
    <x v="1"/>
    <x v="3"/>
    <n v="24"/>
    <n v="1415"/>
    <n v="196.28571428571428"/>
  </r>
  <r>
    <x v="4"/>
    <x v="1"/>
    <x v="4"/>
    <n v="42"/>
    <n v="5260.37"/>
    <n v="756.57142857142856"/>
  </r>
  <r>
    <x v="4"/>
    <x v="1"/>
    <x v="5"/>
    <n v="172"/>
    <n v="10102.789999999999"/>
    <n v="1410"/>
  </r>
  <r>
    <x v="4"/>
    <x v="1"/>
    <x v="6"/>
    <n v="49"/>
    <n v="2439.7400000000002"/>
    <n v="340.71428571428567"/>
  </r>
  <r>
    <x v="4"/>
    <x v="1"/>
    <x v="7"/>
    <n v="80"/>
    <n v="3579.8"/>
    <n v="496.57142857142856"/>
  </r>
  <r>
    <x v="4"/>
    <x v="1"/>
    <x v="8"/>
    <n v="128"/>
    <n v="8853.51"/>
    <n v="1236.7142857142858"/>
  </r>
  <r>
    <x v="4"/>
    <x v="1"/>
    <x v="9"/>
    <n v="469"/>
    <n v="23572.410000000003"/>
    <n v="3277.8571428571427"/>
  </r>
  <r>
    <x v="4"/>
    <x v="1"/>
    <x v="13"/>
    <n v="1"/>
    <n v="61.79"/>
    <n v="8.5714285714285712"/>
  </r>
  <r>
    <x v="4"/>
    <x v="1"/>
    <x v="10"/>
    <n v="14"/>
    <n v="405.77"/>
    <n v="56.285714285714285"/>
  </r>
  <r>
    <x v="4"/>
    <x v="1"/>
    <x v="11"/>
    <n v="10"/>
    <n v="568.47"/>
    <n v="78.857142857142861"/>
  </r>
  <r>
    <x v="4"/>
    <x v="1"/>
    <x v="12"/>
    <n v="1"/>
    <n v="20.6"/>
    <n v="2.8571428571428572"/>
  </r>
  <r>
    <x v="4"/>
    <x v="2"/>
    <x v="0"/>
    <n v="46440"/>
    <n v="970882.35000000009"/>
    <n v="2036536.12"/>
  </r>
  <r>
    <x v="4"/>
    <x v="2"/>
    <x v="1"/>
    <n v="2334"/>
    <n v="55929.310000000005"/>
    <n v="116259.36"/>
  </r>
  <r>
    <x v="4"/>
    <x v="2"/>
    <x v="2"/>
    <n v="14604"/>
    <n v="190062.71"/>
    <n v="401211.48"/>
  </r>
  <r>
    <x v="4"/>
    <x v="2"/>
    <x v="3"/>
    <n v="20303"/>
    <n v="664542.35"/>
    <n v="1407329.24"/>
  </r>
  <r>
    <x v="4"/>
    <x v="2"/>
    <x v="4"/>
    <n v="11494"/>
    <n v="326054.33999999997"/>
    <n v="697604.80479999993"/>
  </r>
  <r>
    <x v="4"/>
    <x v="2"/>
    <x v="5"/>
    <n v="49760"/>
    <n v="913414.2"/>
    <n v="1918584.8199999998"/>
  </r>
  <r>
    <x v="4"/>
    <x v="2"/>
    <x v="6"/>
    <n v="213542"/>
    <n v="4461288.9899999984"/>
    <n v="9498836.0360000003"/>
  </r>
  <r>
    <x v="4"/>
    <x v="2"/>
    <x v="7"/>
    <n v="14070"/>
    <n v="195841.2"/>
    <n v="414430.28"/>
  </r>
  <r>
    <x v="4"/>
    <x v="2"/>
    <x v="8"/>
    <n v="39331"/>
    <n v="641818.12000000011"/>
    <n v="1330650.52"/>
  </r>
  <r>
    <x v="4"/>
    <x v="2"/>
    <x v="9"/>
    <n v="62802"/>
    <n v="2009825.7400000002"/>
    <n v="4228892.9160000002"/>
  </r>
  <r>
    <x v="4"/>
    <x v="2"/>
    <x v="13"/>
    <n v="56"/>
    <n v="747.56"/>
    <n v="1520.72"/>
  </r>
  <r>
    <x v="4"/>
    <x v="2"/>
    <x v="10"/>
    <n v="664"/>
    <n v="11574.93"/>
    <n v="23850.6"/>
  </r>
  <r>
    <x v="4"/>
    <x v="2"/>
    <x v="11"/>
    <n v="18365"/>
    <n v="535493.44999999995"/>
    <n v="1136332.8"/>
  </r>
  <r>
    <x v="4"/>
    <x v="2"/>
    <x v="12"/>
    <n v="2"/>
    <n v="17.47"/>
    <n v="36.400000000000006"/>
  </r>
  <r>
    <x v="4"/>
    <x v="3"/>
    <x v="0"/>
    <n v="159"/>
    <n v="4660.9399999999996"/>
    <n v="5577"/>
  </r>
  <r>
    <x v="4"/>
    <x v="3"/>
    <x v="1"/>
    <n v="62"/>
    <n v="1750.19"/>
    <n v="2075"/>
  </r>
  <r>
    <x v="4"/>
    <x v="3"/>
    <x v="2"/>
    <n v="152"/>
    <n v="2324.2400000000002"/>
    <n v="2766"/>
  </r>
  <r>
    <x v="4"/>
    <x v="3"/>
    <x v="3"/>
    <n v="62"/>
    <n v="1538.94"/>
    <n v="1843"/>
  </r>
  <r>
    <x v="4"/>
    <x v="3"/>
    <x v="4"/>
    <n v="41"/>
    <n v="972.76"/>
    <n v="1162"/>
  </r>
  <r>
    <x v="4"/>
    <x v="3"/>
    <x v="5"/>
    <n v="261"/>
    <n v="5818.88"/>
    <n v="6946"/>
  </r>
  <r>
    <x v="4"/>
    <x v="3"/>
    <x v="6"/>
    <n v="412"/>
    <n v="5887.69"/>
    <n v="7092"/>
  </r>
  <r>
    <x v="4"/>
    <x v="3"/>
    <x v="7"/>
    <n v="193"/>
    <n v="3543.24"/>
    <n v="4369"/>
  </r>
  <r>
    <x v="4"/>
    <x v="3"/>
    <x v="8"/>
    <n v="148"/>
    <n v="3708.63"/>
    <n v="4475"/>
  </r>
  <r>
    <x v="4"/>
    <x v="3"/>
    <x v="9"/>
    <n v="305"/>
    <n v="7296.65"/>
    <n v="8701"/>
  </r>
  <r>
    <x v="4"/>
    <x v="3"/>
    <x v="10"/>
    <n v="36"/>
    <n v="649.48"/>
    <n v="800"/>
  </r>
  <r>
    <x v="4"/>
    <x v="3"/>
    <x v="11"/>
    <n v="101"/>
    <n v="2215.8199999999997"/>
    <n v="2639"/>
  </r>
  <r>
    <x v="5"/>
    <x v="0"/>
    <x v="0"/>
    <n v="119"/>
    <n v="5491.86"/>
    <n v="1589.25"/>
  </r>
  <r>
    <x v="5"/>
    <x v="0"/>
    <x v="1"/>
    <n v="386"/>
    <n v="27381.59"/>
    <n v="8384.0999999999985"/>
  </r>
  <r>
    <x v="5"/>
    <x v="0"/>
    <x v="2"/>
    <n v="316"/>
    <n v="5774.31"/>
    <n v="1676.9499999999998"/>
  </r>
  <r>
    <x v="5"/>
    <x v="0"/>
    <x v="3"/>
    <n v="569"/>
    <n v="36397.599999999999"/>
    <n v="11600.75"/>
  </r>
  <r>
    <x v="5"/>
    <x v="0"/>
    <x v="4"/>
    <n v="948"/>
    <n v="65047.040000000008"/>
    <n v="21493.9"/>
  </r>
  <r>
    <x v="5"/>
    <x v="0"/>
    <x v="5"/>
    <n v="568"/>
    <n v="17786.850000000002"/>
    <n v="5279.85"/>
  </r>
  <r>
    <x v="5"/>
    <x v="0"/>
    <x v="6"/>
    <n v="1651"/>
    <n v="103102.12999999999"/>
    <n v="32268.3"/>
  </r>
  <r>
    <x v="5"/>
    <x v="0"/>
    <x v="7"/>
    <n v="477"/>
    <n v="11483.709999999997"/>
    <n v="3175.75"/>
  </r>
  <r>
    <x v="5"/>
    <x v="0"/>
    <x v="8"/>
    <n v="1073"/>
    <n v="57383.66"/>
    <n v="18957.45"/>
  </r>
  <r>
    <x v="5"/>
    <x v="0"/>
    <x v="9"/>
    <n v="2005"/>
    <n v="85212.44"/>
    <n v="24809.65"/>
  </r>
  <r>
    <x v="5"/>
    <x v="0"/>
    <x v="13"/>
    <n v="33"/>
    <n v="367.58"/>
    <n v="80.400000000000006"/>
  </r>
  <r>
    <x v="5"/>
    <x v="0"/>
    <x v="10"/>
    <n v="41"/>
    <n v="452.8"/>
    <n v="152.04999999999998"/>
  </r>
  <r>
    <x v="5"/>
    <x v="0"/>
    <x v="11"/>
    <n v="199"/>
    <n v="4010.5800000000004"/>
    <n v="1085.7"/>
  </r>
  <r>
    <x v="5"/>
    <x v="0"/>
    <x v="12"/>
    <n v="53"/>
    <n v="648.07000000000005"/>
    <n v="201.05"/>
  </r>
  <r>
    <x v="5"/>
    <x v="4"/>
    <x v="0"/>
    <n v="3"/>
    <n v="87.6"/>
    <n v="23.25"/>
  </r>
  <r>
    <x v="5"/>
    <x v="4"/>
    <x v="1"/>
    <n v="21"/>
    <n v="1624.18"/>
    <n v="550.25"/>
  </r>
  <r>
    <x v="5"/>
    <x v="4"/>
    <x v="2"/>
    <n v="3"/>
    <n v="66.23"/>
    <n v="22.5"/>
  </r>
  <r>
    <x v="5"/>
    <x v="4"/>
    <x v="3"/>
    <n v="1440"/>
    <n v="106699.97"/>
    <n v="36242.5"/>
  </r>
  <r>
    <x v="5"/>
    <x v="4"/>
    <x v="4"/>
    <n v="66"/>
    <n v="4633.66"/>
    <n v="1492.5"/>
  </r>
  <r>
    <x v="5"/>
    <x v="4"/>
    <x v="5"/>
    <n v="2080"/>
    <n v="89774.3"/>
    <n v="29877.25"/>
  </r>
  <r>
    <x v="5"/>
    <x v="4"/>
    <x v="6"/>
    <n v="8047"/>
    <n v="344386.12"/>
    <n v="115224.5"/>
  </r>
  <r>
    <x v="5"/>
    <x v="4"/>
    <x v="7"/>
    <n v="659"/>
    <n v="21462.430000000004"/>
    <n v="7158.5"/>
  </r>
  <r>
    <x v="5"/>
    <x v="4"/>
    <x v="8"/>
    <n v="7666"/>
    <n v="435222.44"/>
    <n v="148989.5"/>
  </r>
  <r>
    <x v="5"/>
    <x v="4"/>
    <x v="9"/>
    <n v="1092"/>
    <n v="56872.5"/>
    <n v="18932"/>
  </r>
  <r>
    <x v="5"/>
    <x v="4"/>
    <x v="10"/>
    <n v="360"/>
    <n v="12695.33"/>
    <n v="4311.25"/>
  </r>
  <r>
    <x v="5"/>
    <x v="4"/>
    <x v="11"/>
    <n v="9"/>
    <n v="564.75"/>
    <n v="200"/>
  </r>
  <r>
    <x v="5"/>
    <x v="1"/>
    <x v="0"/>
    <n v="141"/>
    <n v="6775.47"/>
    <n v="939.85714285714289"/>
  </r>
  <r>
    <x v="5"/>
    <x v="1"/>
    <x v="1"/>
    <n v="164"/>
    <n v="11545.82"/>
    <n v="1601.5714285714284"/>
  </r>
  <r>
    <x v="5"/>
    <x v="1"/>
    <x v="2"/>
    <n v="26"/>
    <n v="1464.45"/>
    <n v="203.14285714285714"/>
  </r>
  <r>
    <x v="5"/>
    <x v="1"/>
    <x v="3"/>
    <n v="12"/>
    <n v="543.75"/>
    <n v="79.714285714285708"/>
  </r>
  <r>
    <x v="5"/>
    <x v="1"/>
    <x v="4"/>
    <n v="13"/>
    <n v="1664.2"/>
    <n v="230.85714285714286"/>
  </r>
  <r>
    <x v="5"/>
    <x v="1"/>
    <x v="5"/>
    <n v="212"/>
    <n v="11998.78"/>
    <n v="1672.7142857142858"/>
  </r>
  <r>
    <x v="5"/>
    <x v="1"/>
    <x v="6"/>
    <n v="32"/>
    <n v="2539.6"/>
    <n v="352.28571428571428"/>
  </r>
  <r>
    <x v="5"/>
    <x v="1"/>
    <x v="7"/>
    <n v="83"/>
    <n v="4006.18"/>
    <n v="555.71428571428567"/>
  </r>
  <r>
    <x v="5"/>
    <x v="1"/>
    <x v="8"/>
    <n v="66"/>
    <n v="5288.17"/>
    <n v="733.57142857142856"/>
  </r>
  <r>
    <x v="5"/>
    <x v="1"/>
    <x v="9"/>
    <n v="435"/>
    <n v="22749.43"/>
    <n v="3171.7142857142858"/>
  </r>
  <r>
    <x v="5"/>
    <x v="1"/>
    <x v="10"/>
    <n v="22"/>
    <n v="738.38"/>
    <n v="102.42857142857143"/>
  </r>
  <r>
    <x v="5"/>
    <x v="1"/>
    <x v="11"/>
    <n v="13"/>
    <n v="174.06"/>
    <n v="24.142857142857142"/>
  </r>
  <r>
    <x v="5"/>
    <x v="1"/>
    <x v="12"/>
    <n v="2"/>
    <n v="54.59"/>
    <n v="7.5714285714285712"/>
  </r>
  <r>
    <x v="5"/>
    <x v="2"/>
    <x v="0"/>
    <n v="47071"/>
    <n v="852242.88000000012"/>
    <n v="2073068.6939999999"/>
  </r>
  <r>
    <x v="5"/>
    <x v="2"/>
    <x v="1"/>
    <n v="2349"/>
    <n v="47484.1"/>
    <n v="114766.2"/>
  </r>
  <r>
    <x v="5"/>
    <x v="2"/>
    <x v="2"/>
    <n v="15578"/>
    <n v="184490.17"/>
    <n v="450020.36000000004"/>
  </r>
  <r>
    <x v="5"/>
    <x v="2"/>
    <x v="3"/>
    <n v="20648"/>
    <n v="610251.0900000002"/>
    <n v="1493868.04"/>
  </r>
  <r>
    <x v="5"/>
    <x v="2"/>
    <x v="4"/>
    <n v="12131"/>
    <n v="303853.96999999997"/>
    <n v="750882.96"/>
  </r>
  <r>
    <x v="5"/>
    <x v="2"/>
    <x v="5"/>
    <n v="54753"/>
    <n v="929737.37"/>
    <n v="2263186.8144"/>
  </r>
  <r>
    <x v="5"/>
    <x v="2"/>
    <x v="6"/>
    <n v="216088"/>
    <n v="3874700.4599999995"/>
    <n v="9489222.8999999985"/>
  </r>
  <r>
    <x v="5"/>
    <x v="2"/>
    <x v="7"/>
    <n v="16132"/>
    <n v="190143.51999999996"/>
    <n v="464829.38"/>
  </r>
  <r>
    <x v="5"/>
    <x v="2"/>
    <x v="8"/>
    <n v="38162"/>
    <n v="582967.54"/>
    <n v="1388187.4599999997"/>
  </r>
  <r>
    <x v="5"/>
    <x v="2"/>
    <x v="9"/>
    <n v="65194"/>
    <n v="1852704.63"/>
    <n v="4494816.16"/>
  </r>
  <r>
    <x v="5"/>
    <x v="2"/>
    <x v="13"/>
    <n v="85"/>
    <n v="466.72"/>
    <n v="1153.96"/>
  </r>
  <r>
    <x v="5"/>
    <x v="2"/>
    <x v="10"/>
    <n v="633"/>
    <n v="8195.0499999999993"/>
    <n v="19770.280000000002"/>
  </r>
  <r>
    <x v="5"/>
    <x v="2"/>
    <x v="11"/>
    <n v="21230"/>
    <n v="533577.99"/>
    <n v="1314749.8"/>
  </r>
  <r>
    <x v="5"/>
    <x v="2"/>
    <x v="12"/>
    <n v="9"/>
    <n v="78.430000000000007"/>
    <n v="189.12"/>
  </r>
  <r>
    <x v="5"/>
    <x v="3"/>
    <x v="0"/>
    <n v="139"/>
    <n v="3478.7500000000005"/>
    <n v="4281.5"/>
  </r>
  <r>
    <x v="5"/>
    <x v="3"/>
    <x v="1"/>
    <n v="111"/>
    <n v="2482.5500000000002"/>
    <n v="3054.5"/>
  </r>
  <r>
    <x v="5"/>
    <x v="3"/>
    <x v="2"/>
    <n v="134"/>
    <n v="2142.14"/>
    <n v="2745"/>
  </r>
  <r>
    <x v="5"/>
    <x v="3"/>
    <x v="3"/>
    <n v="67"/>
    <n v="1485.06"/>
    <n v="1916"/>
  </r>
  <r>
    <x v="5"/>
    <x v="3"/>
    <x v="4"/>
    <n v="53"/>
    <n v="1516.32"/>
    <n v="1862.5"/>
  </r>
  <r>
    <x v="5"/>
    <x v="3"/>
    <x v="5"/>
    <n v="265"/>
    <n v="6370.9299999999994"/>
    <n v="7844.5"/>
  </r>
  <r>
    <x v="5"/>
    <x v="3"/>
    <x v="6"/>
    <n v="1157"/>
    <n v="7536.68"/>
    <n v="9246.7000000000007"/>
  </r>
  <r>
    <x v="5"/>
    <x v="3"/>
    <x v="7"/>
    <n v="185"/>
    <n v="3337.35"/>
    <n v="4129"/>
  </r>
  <r>
    <x v="5"/>
    <x v="3"/>
    <x v="8"/>
    <n v="124"/>
    <n v="3415.71"/>
    <n v="4209"/>
  </r>
  <r>
    <x v="5"/>
    <x v="3"/>
    <x v="9"/>
    <n v="302"/>
    <n v="6146.6600000000008"/>
    <n v="7598.5"/>
  </r>
  <r>
    <x v="5"/>
    <x v="3"/>
    <x v="10"/>
    <n v="29"/>
    <n v="605.35"/>
    <n v="741"/>
  </r>
  <r>
    <x v="5"/>
    <x v="3"/>
    <x v="11"/>
    <n v="80"/>
    <n v="2158.66"/>
    <n v="2650.5"/>
  </r>
  <r>
    <x v="5"/>
    <x v="3"/>
    <x v="12"/>
    <n v="1"/>
    <n v="22.79"/>
    <n v="28"/>
  </r>
  <r>
    <x v="6"/>
    <x v="0"/>
    <x v="0"/>
    <n v="132"/>
    <n v="7489.2"/>
    <n v="2089.25"/>
  </r>
  <r>
    <x v="6"/>
    <x v="0"/>
    <x v="1"/>
    <n v="525"/>
    <n v="27779.360000000004"/>
    <n v="8348.9"/>
  </r>
  <r>
    <x v="6"/>
    <x v="0"/>
    <x v="2"/>
    <n v="347"/>
    <n v="4026.25"/>
    <n v="1008.7"/>
  </r>
  <r>
    <x v="6"/>
    <x v="0"/>
    <x v="3"/>
    <n v="588"/>
    <n v="42233.37"/>
    <n v="12483.5"/>
  </r>
  <r>
    <x v="6"/>
    <x v="0"/>
    <x v="4"/>
    <n v="1267"/>
    <n v="95033.82"/>
    <n v="29355.550000000003"/>
  </r>
  <r>
    <x v="6"/>
    <x v="0"/>
    <x v="5"/>
    <n v="673"/>
    <n v="22819.56"/>
    <n v="6743.7000000000007"/>
  </r>
  <r>
    <x v="6"/>
    <x v="0"/>
    <x v="6"/>
    <n v="1652"/>
    <n v="107251.03000000001"/>
    <n v="32632.449999999997"/>
  </r>
  <r>
    <x v="6"/>
    <x v="0"/>
    <x v="7"/>
    <n v="608"/>
    <n v="11778.440000000002"/>
    <n v="3152.25"/>
  </r>
  <r>
    <x v="6"/>
    <x v="0"/>
    <x v="8"/>
    <n v="872"/>
    <n v="52654.320000000007"/>
    <n v="16982.550000000003"/>
  </r>
  <r>
    <x v="6"/>
    <x v="0"/>
    <x v="9"/>
    <n v="2206"/>
    <n v="95250.72"/>
    <n v="26997.025000000001"/>
  </r>
  <r>
    <x v="6"/>
    <x v="0"/>
    <x v="13"/>
    <n v="44"/>
    <n v="662.49"/>
    <n v="142.30000000000001"/>
  </r>
  <r>
    <x v="6"/>
    <x v="0"/>
    <x v="10"/>
    <n v="33"/>
    <n v="564.27"/>
    <n v="157.79999999999998"/>
  </r>
  <r>
    <x v="6"/>
    <x v="0"/>
    <x v="11"/>
    <n v="147"/>
    <n v="6640.380000000001"/>
    <n v="1758.15"/>
  </r>
  <r>
    <x v="6"/>
    <x v="0"/>
    <x v="12"/>
    <n v="264"/>
    <n v="1752.4"/>
    <n v="407.65"/>
  </r>
  <r>
    <x v="6"/>
    <x v="4"/>
    <x v="0"/>
    <n v="45"/>
    <n v="1924.91"/>
    <n v="635"/>
  </r>
  <r>
    <x v="6"/>
    <x v="4"/>
    <x v="1"/>
    <n v="29"/>
    <n v="2494.5100000000002"/>
    <n v="853.75"/>
  </r>
  <r>
    <x v="6"/>
    <x v="4"/>
    <x v="2"/>
    <n v="7"/>
    <n v="209.35"/>
    <n v="71.75"/>
  </r>
  <r>
    <x v="6"/>
    <x v="4"/>
    <x v="3"/>
    <n v="1309"/>
    <n v="97843.03"/>
    <n v="33933.25"/>
  </r>
  <r>
    <x v="6"/>
    <x v="4"/>
    <x v="4"/>
    <n v="83"/>
    <n v="2881.51"/>
    <n v="900.5"/>
  </r>
  <r>
    <x v="6"/>
    <x v="4"/>
    <x v="5"/>
    <n v="3170"/>
    <n v="126008.8"/>
    <n v="42425.78"/>
  </r>
  <r>
    <x v="6"/>
    <x v="4"/>
    <x v="6"/>
    <n v="10127"/>
    <n v="442656.5"/>
    <n v="151260.25"/>
  </r>
  <r>
    <x v="6"/>
    <x v="4"/>
    <x v="7"/>
    <n v="843"/>
    <n v="30140.129999999997"/>
    <n v="9737"/>
  </r>
  <r>
    <x v="6"/>
    <x v="4"/>
    <x v="8"/>
    <n v="9110"/>
    <n v="518217.42000000004"/>
    <n v="179823.5"/>
  </r>
  <r>
    <x v="6"/>
    <x v="4"/>
    <x v="9"/>
    <n v="2443"/>
    <n v="118412.3"/>
    <n v="40199.25"/>
  </r>
  <r>
    <x v="6"/>
    <x v="4"/>
    <x v="10"/>
    <n v="336"/>
    <n v="9285.19"/>
    <n v="3197.75"/>
  </r>
  <r>
    <x v="6"/>
    <x v="4"/>
    <x v="11"/>
    <n v="20"/>
    <n v="552.53"/>
    <n v="281"/>
  </r>
  <r>
    <x v="6"/>
    <x v="1"/>
    <x v="0"/>
    <n v="93"/>
    <n v="4767.2300000000005"/>
    <n v="661.28571428571422"/>
  </r>
  <r>
    <x v="6"/>
    <x v="1"/>
    <x v="1"/>
    <n v="185"/>
    <n v="11639.36"/>
    <n v="1631.7142857142858"/>
  </r>
  <r>
    <x v="6"/>
    <x v="1"/>
    <x v="2"/>
    <n v="15"/>
    <n v="568.49"/>
    <n v="78.857142857142861"/>
  </r>
  <r>
    <x v="6"/>
    <x v="1"/>
    <x v="3"/>
    <n v="24"/>
    <n v="1239.92"/>
    <n v="172"/>
  </r>
  <r>
    <x v="6"/>
    <x v="1"/>
    <x v="4"/>
    <n v="10"/>
    <n v="1186.3600000000001"/>
    <n v="164.57142857142858"/>
  </r>
  <r>
    <x v="6"/>
    <x v="1"/>
    <x v="5"/>
    <n v="107"/>
    <n v="5682.79"/>
    <n v="828.57142857142856"/>
  </r>
  <r>
    <x v="6"/>
    <x v="1"/>
    <x v="6"/>
    <n v="46"/>
    <n v="1882.6"/>
    <n v="261.14285714285711"/>
  </r>
  <r>
    <x v="6"/>
    <x v="1"/>
    <x v="7"/>
    <n v="45"/>
    <n v="2403.6799999999998"/>
    <n v="333.42857142857144"/>
  </r>
  <r>
    <x v="6"/>
    <x v="1"/>
    <x v="8"/>
    <n v="43"/>
    <n v="3528.19"/>
    <n v="489.42857142857144"/>
  </r>
  <r>
    <x v="6"/>
    <x v="1"/>
    <x v="9"/>
    <n v="402"/>
    <n v="18331.500000000004"/>
    <n v="2549.4285714285716"/>
  </r>
  <r>
    <x v="6"/>
    <x v="1"/>
    <x v="11"/>
    <n v="43"/>
    <n v="431.54"/>
    <n v="59.857142857142854"/>
  </r>
  <r>
    <x v="6"/>
    <x v="1"/>
    <x v="12"/>
    <n v="26"/>
    <n v="849.61"/>
    <n v="117.85714285714286"/>
  </r>
  <r>
    <x v="6"/>
    <x v="2"/>
    <x v="0"/>
    <n v="55910"/>
    <n v="812207.78"/>
    <n v="2391779.3200000003"/>
  </r>
  <r>
    <x v="6"/>
    <x v="2"/>
    <x v="1"/>
    <n v="2809"/>
    <n v="44050.6"/>
    <n v="126874.76"/>
  </r>
  <r>
    <x v="6"/>
    <x v="2"/>
    <x v="2"/>
    <n v="15779"/>
    <n v="162713.41999999998"/>
    <n v="469805.64"/>
  </r>
  <r>
    <x v="6"/>
    <x v="2"/>
    <x v="3"/>
    <n v="20588"/>
    <n v="504771.87"/>
    <n v="1494941.2999999998"/>
  </r>
  <r>
    <x v="6"/>
    <x v="2"/>
    <x v="4"/>
    <n v="13343"/>
    <n v="260126.76"/>
    <n v="777562.32"/>
  </r>
  <r>
    <x v="6"/>
    <x v="2"/>
    <x v="5"/>
    <n v="59662"/>
    <n v="866168.52"/>
    <n v="2514317.3400000003"/>
  </r>
  <r>
    <x v="6"/>
    <x v="2"/>
    <x v="6"/>
    <n v="213890"/>
    <n v="3152027.49"/>
    <n v="9349972"/>
  </r>
  <r>
    <x v="6"/>
    <x v="2"/>
    <x v="7"/>
    <n v="16632"/>
    <n v="189496.95999999996"/>
    <n v="555671.67999999993"/>
  </r>
  <r>
    <x v="6"/>
    <x v="2"/>
    <x v="8"/>
    <n v="40035"/>
    <n v="506247.70000000007"/>
    <n v="1495464.08"/>
  </r>
  <r>
    <x v="6"/>
    <x v="2"/>
    <x v="9"/>
    <n v="68793"/>
    <n v="1633488.39"/>
    <n v="4710296.5599999996"/>
  </r>
  <r>
    <x v="6"/>
    <x v="2"/>
    <x v="13"/>
    <n v="109"/>
    <n v="677.42"/>
    <n v="1941.56"/>
  </r>
  <r>
    <x v="6"/>
    <x v="2"/>
    <x v="10"/>
    <n v="1253"/>
    <n v="15933.59"/>
    <n v="43183.48"/>
  </r>
  <r>
    <x v="6"/>
    <x v="2"/>
    <x v="11"/>
    <n v="25772"/>
    <n v="561410.1"/>
    <n v="1672718.9600000002"/>
  </r>
  <r>
    <x v="6"/>
    <x v="2"/>
    <x v="12"/>
    <n v="99"/>
    <n v="400.47"/>
    <n v="1249.56"/>
  </r>
  <r>
    <x v="6"/>
    <x v="3"/>
    <x v="0"/>
    <n v="155"/>
    <n v="3322.39"/>
    <n v="4155"/>
  </r>
  <r>
    <x v="6"/>
    <x v="3"/>
    <x v="1"/>
    <n v="116"/>
    <n v="2247.2200000000003"/>
    <n v="2810"/>
  </r>
  <r>
    <x v="6"/>
    <x v="3"/>
    <x v="2"/>
    <n v="134"/>
    <n v="1705.79"/>
    <n v="2134"/>
  </r>
  <r>
    <x v="6"/>
    <x v="3"/>
    <x v="3"/>
    <n v="45"/>
    <n v="1111.3899999999999"/>
    <n v="1388"/>
  </r>
  <r>
    <x v="6"/>
    <x v="3"/>
    <x v="4"/>
    <n v="31"/>
    <n v="669.15"/>
    <n v="851"/>
  </r>
  <r>
    <x v="6"/>
    <x v="3"/>
    <x v="5"/>
    <n v="295"/>
    <n v="7169.83"/>
    <n v="8993"/>
  </r>
  <r>
    <x v="6"/>
    <x v="3"/>
    <x v="6"/>
    <n v="408"/>
    <n v="5334.5899999999992"/>
    <n v="6839"/>
  </r>
  <r>
    <x v="6"/>
    <x v="3"/>
    <x v="7"/>
    <n v="188"/>
    <n v="3954.9800000000005"/>
    <n v="4956"/>
  </r>
  <r>
    <x v="6"/>
    <x v="3"/>
    <x v="8"/>
    <n v="131"/>
    <n v="3871.83"/>
    <n v="4847"/>
  </r>
  <r>
    <x v="6"/>
    <x v="3"/>
    <x v="9"/>
    <n v="252"/>
    <n v="6559.06"/>
    <n v="8201"/>
  </r>
  <r>
    <x v="6"/>
    <x v="3"/>
    <x v="10"/>
    <n v="13"/>
    <n v="138.88"/>
    <n v="173"/>
  </r>
  <r>
    <x v="6"/>
    <x v="3"/>
    <x v="11"/>
    <n v="59"/>
    <n v="1276.3"/>
    <n v="1626"/>
  </r>
  <r>
    <x v="7"/>
    <x v="0"/>
    <x v="0"/>
    <n v="175"/>
    <n v="8586.07"/>
    <n v="2649.3"/>
  </r>
  <r>
    <x v="7"/>
    <x v="0"/>
    <x v="1"/>
    <n v="979"/>
    <n v="52803.810000000005"/>
    <n v="15811.7"/>
  </r>
  <r>
    <x v="7"/>
    <x v="0"/>
    <x v="2"/>
    <n v="302"/>
    <n v="2937.73"/>
    <n v="746.8"/>
  </r>
  <r>
    <x v="7"/>
    <x v="0"/>
    <x v="3"/>
    <n v="565"/>
    <n v="37124.560000000005"/>
    <n v="10926.25"/>
  </r>
  <r>
    <x v="7"/>
    <x v="0"/>
    <x v="4"/>
    <n v="1570"/>
    <n v="130364.63999999998"/>
    <n v="39757.299999999996"/>
  </r>
  <r>
    <x v="7"/>
    <x v="0"/>
    <x v="5"/>
    <n v="850"/>
    <n v="26736.020000000004"/>
    <n v="7750.45"/>
  </r>
  <r>
    <x v="7"/>
    <x v="0"/>
    <x v="6"/>
    <n v="1682"/>
    <n v="101181.06000000001"/>
    <n v="29845.949999999997"/>
  </r>
  <r>
    <x v="7"/>
    <x v="0"/>
    <x v="7"/>
    <n v="326"/>
    <n v="7762.02"/>
    <n v="2066.75"/>
  </r>
  <r>
    <x v="7"/>
    <x v="0"/>
    <x v="8"/>
    <n v="1182"/>
    <n v="53084.36"/>
    <n v="16833.150000000001"/>
  </r>
  <r>
    <x v="7"/>
    <x v="0"/>
    <x v="9"/>
    <n v="2544"/>
    <n v="107646.12000000002"/>
    <n v="31783.8"/>
  </r>
  <r>
    <x v="7"/>
    <x v="0"/>
    <x v="13"/>
    <n v="23"/>
    <n v="561.53"/>
    <n v="141.05000000000001"/>
  </r>
  <r>
    <x v="7"/>
    <x v="0"/>
    <x v="10"/>
    <n v="35"/>
    <n v="983.68"/>
    <n v="299.25"/>
  </r>
  <r>
    <x v="7"/>
    <x v="0"/>
    <x v="11"/>
    <n v="397"/>
    <n v="10883.36"/>
    <n v="2760.3"/>
  </r>
  <r>
    <x v="7"/>
    <x v="0"/>
    <x v="12"/>
    <n v="149"/>
    <n v="1442.81"/>
    <n v="331.95"/>
  </r>
  <r>
    <x v="7"/>
    <x v="4"/>
    <x v="0"/>
    <n v="148"/>
    <n v="7044.88"/>
    <n v="2395.25"/>
  </r>
  <r>
    <x v="7"/>
    <x v="4"/>
    <x v="1"/>
    <n v="204"/>
    <n v="11451.71"/>
    <n v="4036.25"/>
  </r>
  <r>
    <x v="7"/>
    <x v="4"/>
    <x v="2"/>
    <n v="8"/>
    <n v="434.54"/>
    <n v="147.5"/>
  </r>
  <r>
    <x v="7"/>
    <x v="4"/>
    <x v="3"/>
    <n v="1809"/>
    <n v="116582.42"/>
    <n v="40890.25"/>
  </r>
  <r>
    <x v="7"/>
    <x v="4"/>
    <x v="4"/>
    <n v="89"/>
    <n v="5069.68"/>
    <n v="1644"/>
  </r>
  <r>
    <x v="7"/>
    <x v="4"/>
    <x v="5"/>
    <n v="5289"/>
    <n v="189334.97"/>
    <n v="63671.75"/>
  </r>
  <r>
    <x v="7"/>
    <x v="4"/>
    <x v="6"/>
    <n v="14241"/>
    <n v="603284.87"/>
    <n v="209288.27499999999"/>
  </r>
  <r>
    <x v="7"/>
    <x v="4"/>
    <x v="7"/>
    <n v="1234"/>
    <n v="40764.959999999999"/>
    <n v="13588.75"/>
  </r>
  <r>
    <x v="7"/>
    <x v="4"/>
    <x v="8"/>
    <n v="11057"/>
    <n v="605792.44999999995"/>
    <n v="213469.03"/>
  </r>
  <r>
    <x v="7"/>
    <x v="4"/>
    <x v="9"/>
    <n v="4538"/>
    <n v="204128.84"/>
    <n v="69403.75"/>
  </r>
  <r>
    <x v="7"/>
    <x v="4"/>
    <x v="10"/>
    <n v="193"/>
    <n v="7862.3200000000006"/>
    <n v="2754"/>
  </r>
  <r>
    <x v="7"/>
    <x v="4"/>
    <x v="11"/>
    <n v="10"/>
    <n v="521.44000000000005"/>
    <n v="173.25"/>
  </r>
  <r>
    <x v="7"/>
    <x v="1"/>
    <x v="0"/>
    <n v="73"/>
    <n v="3381.02"/>
    <n v="473.28571428571422"/>
  </r>
  <r>
    <x v="7"/>
    <x v="1"/>
    <x v="1"/>
    <n v="174"/>
    <n v="10215.02"/>
    <n v="1426"/>
  </r>
  <r>
    <x v="7"/>
    <x v="1"/>
    <x v="2"/>
    <n v="20"/>
    <n v="943.34"/>
    <n v="130.85714285714286"/>
  </r>
  <r>
    <x v="7"/>
    <x v="1"/>
    <x v="3"/>
    <n v="14"/>
    <n v="984.53"/>
    <n v="136.57142857142858"/>
  </r>
  <r>
    <x v="7"/>
    <x v="1"/>
    <x v="4"/>
    <n v="12"/>
    <n v="1038.08"/>
    <n v="152.57142857142856"/>
  </r>
  <r>
    <x v="7"/>
    <x v="1"/>
    <x v="5"/>
    <n v="56"/>
    <n v="4431.3900000000003"/>
    <n v="623.28571428571433"/>
  </r>
  <r>
    <x v="7"/>
    <x v="1"/>
    <x v="6"/>
    <n v="42"/>
    <n v="1908.34"/>
    <n v="264.71428571428572"/>
  </r>
  <r>
    <x v="7"/>
    <x v="1"/>
    <x v="7"/>
    <n v="27"/>
    <n v="880.54"/>
    <n v="122.42857142857144"/>
  </r>
  <r>
    <x v="7"/>
    <x v="1"/>
    <x v="8"/>
    <n v="63"/>
    <n v="9901.76"/>
    <n v="1373.5714285714287"/>
  </r>
  <r>
    <x v="7"/>
    <x v="1"/>
    <x v="9"/>
    <n v="318"/>
    <n v="16472.46"/>
    <n v="2301.8571428571431"/>
  </r>
  <r>
    <x v="7"/>
    <x v="1"/>
    <x v="11"/>
    <n v="56"/>
    <n v="537.63"/>
    <n v="74.571428571428569"/>
  </r>
  <r>
    <x v="7"/>
    <x v="1"/>
    <x v="12"/>
    <n v="16"/>
    <n v="345.02"/>
    <n v="47.857142857142854"/>
  </r>
  <r>
    <x v="7"/>
    <x v="2"/>
    <x v="0"/>
    <n v="59356"/>
    <n v="709036.71"/>
    <n v="2435895.8119999999"/>
  </r>
  <r>
    <x v="7"/>
    <x v="2"/>
    <x v="1"/>
    <n v="2779"/>
    <n v="34621.67"/>
    <n v="119269.24"/>
  </r>
  <r>
    <x v="7"/>
    <x v="2"/>
    <x v="2"/>
    <n v="15219"/>
    <n v="131976.55000000002"/>
    <n v="451794.28"/>
  </r>
  <r>
    <x v="7"/>
    <x v="2"/>
    <x v="3"/>
    <n v="19947"/>
    <n v="389716.54"/>
    <n v="1328516.8"/>
  </r>
  <r>
    <x v="7"/>
    <x v="2"/>
    <x v="4"/>
    <n v="13763"/>
    <n v="231918.09"/>
    <n v="799720.27999999991"/>
  </r>
  <r>
    <x v="7"/>
    <x v="2"/>
    <x v="5"/>
    <n v="57026"/>
    <n v="703084.21000000008"/>
    <n v="2405445.7000000002"/>
  </r>
  <r>
    <x v="7"/>
    <x v="2"/>
    <x v="6"/>
    <n v="197953"/>
    <n v="2460551.1"/>
    <n v="8430297.6860000007"/>
  </r>
  <r>
    <x v="7"/>
    <x v="2"/>
    <x v="7"/>
    <n v="16117"/>
    <n v="165299.65000000005"/>
    <n v="565887.91999999993"/>
  </r>
  <r>
    <x v="7"/>
    <x v="2"/>
    <x v="8"/>
    <n v="36808"/>
    <n v="408697.76"/>
    <n v="1393832.0000000005"/>
  </r>
  <r>
    <x v="7"/>
    <x v="2"/>
    <x v="9"/>
    <n v="67754"/>
    <n v="1362847.86"/>
    <n v="4698554.1912000002"/>
  </r>
  <r>
    <x v="7"/>
    <x v="2"/>
    <x v="13"/>
    <n v="119"/>
    <n v="997.06"/>
    <n v="3552.6400000000003"/>
  </r>
  <r>
    <x v="7"/>
    <x v="2"/>
    <x v="10"/>
    <n v="1370"/>
    <n v="16370.56"/>
    <n v="56611.76"/>
  </r>
  <r>
    <x v="7"/>
    <x v="2"/>
    <x v="11"/>
    <n v="27678"/>
    <n v="502555.60999999993"/>
    <n v="1721850.6"/>
  </r>
  <r>
    <x v="7"/>
    <x v="2"/>
    <x v="12"/>
    <n v="8"/>
    <n v="45.23"/>
    <n v="168"/>
  </r>
  <r>
    <x v="7"/>
    <x v="3"/>
    <x v="0"/>
    <n v="123"/>
    <n v="3046.91"/>
    <n v="3818"/>
  </r>
  <r>
    <x v="7"/>
    <x v="3"/>
    <x v="1"/>
    <n v="157"/>
    <n v="3068.3500000000004"/>
    <n v="3835"/>
  </r>
  <r>
    <x v="7"/>
    <x v="3"/>
    <x v="2"/>
    <n v="120"/>
    <n v="1348.36"/>
    <n v="1689"/>
  </r>
  <r>
    <x v="7"/>
    <x v="3"/>
    <x v="3"/>
    <n v="56"/>
    <n v="1524.26"/>
    <n v="1903"/>
  </r>
  <r>
    <x v="7"/>
    <x v="3"/>
    <x v="4"/>
    <n v="42"/>
    <n v="906.66000000000008"/>
    <n v="1137"/>
  </r>
  <r>
    <x v="7"/>
    <x v="3"/>
    <x v="5"/>
    <n v="311"/>
    <n v="6866.34"/>
    <n v="8596.5"/>
  </r>
  <r>
    <x v="7"/>
    <x v="3"/>
    <x v="6"/>
    <n v="208"/>
    <n v="4218.46"/>
    <n v="5384"/>
  </r>
  <r>
    <x v="7"/>
    <x v="3"/>
    <x v="7"/>
    <n v="169"/>
    <n v="3149.75"/>
    <n v="3944"/>
  </r>
  <r>
    <x v="7"/>
    <x v="3"/>
    <x v="8"/>
    <n v="132"/>
    <n v="4163.03"/>
    <n v="5270"/>
  </r>
  <r>
    <x v="7"/>
    <x v="3"/>
    <x v="9"/>
    <n v="336"/>
    <n v="7716.4100000000008"/>
    <n v="9738"/>
  </r>
  <r>
    <x v="7"/>
    <x v="3"/>
    <x v="10"/>
    <n v="11"/>
    <n v="235.23"/>
    <n v="294"/>
  </r>
  <r>
    <x v="7"/>
    <x v="3"/>
    <x v="11"/>
    <n v="70"/>
    <n v="1542.46"/>
    <n v="2017"/>
  </r>
  <r>
    <x v="8"/>
    <x v="0"/>
    <x v="0"/>
    <n v="186"/>
    <n v="8534.3000000000011"/>
    <n v="2694.95"/>
  </r>
  <r>
    <x v="8"/>
    <x v="0"/>
    <x v="1"/>
    <n v="390"/>
    <n v="20954.520000000004"/>
    <n v="7146.45"/>
  </r>
  <r>
    <x v="8"/>
    <x v="0"/>
    <x v="2"/>
    <n v="333"/>
    <n v="3336.3100000000004"/>
    <n v="911.4"/>
  </r>
  <r>
    <x v="8"/>
    <x v="0"/>
    <x v="3"/>
    <n v="494"/>
    <n v="28648.15"/>
    <n v="10070.975"/>
  </r>
  <r>
    <x v="8"/>
    <x v="0"/>
    <x v="4"/>
    <n v="1535"/>
    <n v="92556.37000000001"/>
    <n v="35474.75"/>
  </r>
  <r>
    <x v="8"/>
    <x v="0"/>
    <x v="5"/>
    <n v="1433"/>
    <n v="30823.31"/>
    <n v="9371.4750000000022"/>
  </r>
  <r>
    <x v="8"/>
    <x v="0"/>
    <x v="6"/>
    <n v="1673"/>
    <n v="86431.12999999999"/>
    <n v="31757.550000000003"/>
  </r>
  <r>
    <x v="8"/>
    <x v="0"/>
    <x v="7"/>
    <n v="434"/>
    <n v="7464.5100000000011"/>
    <n v="2311"/>
  </r>
  <r>
    <x v="8"/>
    <x v="0"/>
    <x v="8"/>
    <n v="1540"/>
    <n v="60503.37"/>
    <n v="20900.75"/>
  </r>
  <r>
    <x v="8"/>
    <x v="0"/>
    <x v="9"/>
    <n v="2987"/>
    <n v="112977.68999999999"/>
    <n v="38544.1"/>
  </r>
  <r>
    <x v="8"/>
    <x v="0"/>
    <x v="13"/>
    <n v="16"/>
    <n v="282.95999999999998"/>
    <n v="61.35"/>
  </r>
  <r>
    <x v="8"/>
    <x v="0"/>
    <x v="10"/>
    <n v="84"/>
    <n v="2323.9600000000005"/>
    <n v="703.9"/>
  </r>
  <r>
    <x v="8"/>
    <x v="0"/>
    <x v="11"/>
    <n v="361"/>
    <n v="5365.77"/>
    <n v="1843.2"/>
  </r>
  <r>
    <x v="8"/>
    <x v="0"/>
    <x v="12"/>
    <n v="54"/>
    <n v="745.28000000000009"/>
    <n v="351.25"/>
  </r>
  <r>
    <x v="8"/>
    <x v="4"/>
    <x v="0"/>
    <n v="540"/>
    <n v="15878.330000000002"/>
    <n v="5420.25"/>
  </r>
  <r>
    <x v="8"/>
    <x v="4"/>
    <x v="1"/>
    <n v="1967"/>
    <n v="91986.000000000015"/>
    <n v="32209.75"/>
  </r>
  <r>
    <x v="8"/>
    <x v="4"/>
    <x v="2"/>
    <n v="82"/>
    <n v="1687.61"/>
    <n v="511"/>
  </r>
  <r>
    <x v="8"/>
    <x v="4"/>
    <x v="3"/>
    <n v="2440"/>
    <n v="157874.05000000002"/>
    <n v="54610.25"/>
  </r>
  <r>
    <x v="8"/>
    <x v="4"/>
    <x v="4"/>
    <n v="210"/>
    <n v="13898.38"/>
    <n v="4827.25"/>
  </r>
  <r>
    <x v="8"/>
    <x v="4"/>
    <x v="5"/>
    <n v="7121"/>
    <n v="243831.5"/>
    <n v="82361.5"/>
  </r>
  <r>
    <x v="8"/>
    <x v="4"/>
    <x v="6"/>
    <n v="19248"/>
    <n v="820394.49"/>
    <n v="283065.25"/>
  </r>
  <r>
    <x v="8"/>
    <x v="4"/>
    <x v="7"/>
    <n v="1610"/>
    <n v="61574.43"/>
    <n v="20545.75"/>
  </r>
  <r>
    <x v="8"/>
    <x v="4"/>
    <x v="8"/>
    <n v="12448"/>
    <n v="730087.32"/>
    <n v="256430.25"/>
  </r>
  <r>
    <x v="8"/>
    <x v="4"/>
    <x v="9"/>
    <n v="7544"/>
    <n v="370191.59"/>
    <n v="126278.75"/>
  </r>
  <r>
    <x v="8"/>
    <x v="4"/>
    <x v="13"/>
    <n v="2"/>
    <n v="25.4"/>
    <n v="7"/>
  </r>
  <r>
    <x v="8"/>
    <x v="4"/>
    <x v="10"/>
    <n v="221"/>
    <n v="13313.490000000002"/>
    <n v="4518.25"/>
  </r>
  <r>
    <x v="8"/>
    <x v="4"/>
    <x v="11"/>
    <n v="7"/>
    <n v="714.71999999999991"/>
    <n v="261.5"/>
  </r>
  <r>
    <x v="8"/>
    <x v="4"/>
    <x v="12"/>
    <n v="4"/>
    <n v="70.739999999999995"/>
    <n v="26"/>
  </r>
  <r>
    <x v="8"/>
    <x v="1"/>
    <x v="0"/>
    <n v="46"/>
    <n v="2243"/>
    <n v="311.14285714285711"/>
  </r>
  <r>
    <x v="8"/>
    <x v="1"/>
    <x v="1"/>
    <n v="116"/>
    <n v="6150.26"/>
    <n v="858.85714285714289"/>
  </r>
  <r>
    <x v="8"/>
    <x v="1"/>
    <x v="2"/>
    <n v="34"/>
    <n v="1354.29"/>
    <n v="187.85714285714283"/>
  </r>
  <r>
    <x v="8"/>
    <x v="1"/>
    <x v="3"/>
    <n v="5"/>
    <n v="284.23"/>
    <n v="39.428571428571431"/>
  </r>
  <r>
    <x v="8"/>
    <x v="1"/>
    <x v="4"/>
    <n v="8"/>
    <n v="725"/>
    <n v="103.42857142857144"/>
  </r>
  <r>
    <x v="8"/>
    <x v="1"/>
    <x v="5"/>
    <n v="97"/>
    <n v="6880.37"/>
    <n v="954.42857142857133"/>
  </r>
  <r>
    <x v="8"/>
    <x v="1"/>
    <x v="6"/>
    <n v="62"/>
    <n v="4210.05"/>
    <n v="584"/>
  </r>
  <r>
    <x v="8"/>
    <x v="1"/>
    <x v="7"/>
    <n v="44"/>
    <n v="1600.41"/>
    <n v="223.14285714285714"/>
  </r>
  <r>
    <x v="8"/>
    <x v="1"/>
    <x v="8"/>
    <n v="79"/>
    <n v="12226.12"/>
    <n v="1696"/>
  </r>
  <r>
    <x v="8"/>
    <x v="1"/>
    <x v="9"/>
    <n v="343"/>
    <n v="20198.440000000002"/>
    <n v="2801.8571428571431"/>
  </r>
  <r>
    <x v="8"/>
    <x v="1"/>
    <x v="11"/>
    <n v="72"/>
    <n v="852.78"/>
    <n v="118.57142857142857"/>
  </r>
  <r>
    <x v="8"/>
    <x v="1"/>
    <x v="12"/>
    <n v="18"/>
    <n v="606.59"/>
    <n v="84.142857142857153"/>
  </r>
  <r>
    <x v="8"/>
    <x v="2"/>
    <x v="0"/>
    <n v="58027"/>
    <n v="543696.56000000006"/>
    <n v="2318820.4"/>
  </r>
  <r>
    <x v="8"/>
    <x v="2"/>
    <x v="1"/>
    <n v="2957"/>
    <n v="27405.96"/>
    <n v="116869.99999999999"/>
  </r>
  <r>
    <x v="8"/>
    <x v="2"/>
    <x v="2"/>
    <n v="14993"/>
    <n v="107325.17000000001"/>
    <n v="457256.84"/>
  </r>
  <r>
    <x v="8"/>
    <x v="2"/>
    <x v="3"/>
    <n v="18507"/>
    <n v="273018.33"/>
    <n v="1160025.6200000001"/>
  </r>
  <r>
    <x v="8"/>
    <x v="2"/>
    <x v="4"/>
    <n v="14284"/>
    <n v="193239.4"/>
    <n v="825641.48"/>
  </r>
  <r>
    <x v="8"/>
    <x v="2"/>
    <x v="5"/>
    <n v="55073"/>
    <n v="525034.54"/>
    <n v="2239526.6"/>
  </r>
  <r>
    <x v="8"/>
    <x v="2"/>
    <x v="6"/>
    <n v="182949"/>
    <n v="1787834.2299999997"/>
    <n v="7630798.6324000005"/>
  </r>
  <r>
    <x v="8"/>
    <x v="2"/>
    <x v="7"/>
    <n v="14754"/>
    <n v="121634.81"/>
    <n v="518714.36"/>
  </r>
  <r>
    <x v="8"/>
    <x v="2"/>
    <x v="8"/>
    <n v="33103"/>
    <n v="296609.73999999993"/>
    <n v="1259490.6399999999"/>
  </r>
  <r>
    <x v="8"/>
    <x v="2"/>
    <x v="9"/>
    <n v="63190"/>
    <n v="1035784.15"/>
    <n v="4441416.38"/>
  </r>
  <r>
    <x v="8"/>
    <x v="2"/>
    <x v="13"/>
    <n v="97"/>
    <n v="876.17"/>
    <n v="3893.16"/>
  </r>
  <r>
    <x v="8"/>
    <x v="2"/>
    <x v="10"/>
    <n v="1215"/>
    <n v="12526.09"/>
    <n v="53531.48"/>
  </r>
  <r>
    <x v="8"/>
    <x v="2"/>
    <x v="11"/>
    <n v="29800"/>
    <n v="413461.29"/>
    <n v="1762422.88"/>
  </r>
  <r>
    <x v="8"/>
    <x v="2"/>
    <x v="12"/>
    <n v="33"/>
    <n v="97.03"/>
    <n v="424.04"/>
  </r>
  <r>
    <x v="8"/>
    <x v="3"/>
    <x v="0"/>
    <n v="111"/>
    <n v="2824.4"/>
    <n v="3562.5"/>
  </r>
  <r>
    <x v="8"/>
    <x v="3"/>
    <x v="1"/>
    <n v="128"/>
    <n v="2580.6800000000003"/>
    <n v="3237"/>
  </r>
  <r>
    <x v="8"/>
    <x v="3"/>
    <x v="2"/>
    <n v="78"/>
    <n v="925.82"/>
    <n v="1170"/>
  </r>
  <r>
    <x v="8"/>
    <x v="3"/>
    <x v="3"/>
    <n v="63"/>
    <n v="1451.64"/>
    <n v="1759.56"/>
  </r>
  <r>
    <x v="8"/>
    <x v="3"/>
    <x v="4"/>
    <n v="63"/>
    <n v="1260.5"/>
    <n v="1579"/>
  </r>
  <r>
    <x v="8"/>
    <x v="3"/>
    <x v="5"/>
    <n v="359"/>
    <n v="7414.73"/>
    <n v="9310"/>
  </r>
  <r>
    <x v="8"/>
    <x v="3"/>
    <x v="6"/>
    <n v="395"/>
    <n v="13098.44"/>
    <n v="5955.86"/>
  </r>
  <r>
    <x v="8"/>
    <x v="3"/>
    <x v="7"/>
    <n v="112"/>
    <n v="1743.86"/>
    <n v="2127"/>
  </r>
  <r>
    <x v="8"/>
    <x v="3"/>
    <x v="8"/>
    <n v="113"/>
    <n v="3823.16"/>
    <n v="4646"/>
  </r>
  <r>
    <x v="8"/>
    <x v="3"/>
    <x v="9"/>
    <n v="317"/>
    <n v="7390.4"/>
    <n v="9294"/>
  </r>
  <r>
    <x v="8"/>
    <x v="3"/>
    <x v="13"/>
    <n v="2"/>
    <n v="73.62"/>
    <n v="4.8"/>
  </r>
  <r>
    <x v="8"/>
    <x v="3"/>
    <x v="10"/>
    <n v="29"/>
    <n v="873.52"/>
    <n v="1094"/>
  </r>
  <r>
    <x v="8"/>
    <x v="3"/>
    <x v="11"/>
    <n v="71"/>
    <n v="1649.83"/>
    <n v="2079"/>
  </r>
  <r>
    <x v="9"/>
    <x v="0"/>
    <x v="0"/>
    <n v="111"/>
    <n v="4893.12"/>
    <n v="1918.1"/>
  </r>
  <r>
    <x v="9"/>
    <x v="0"/>
    <x v="1"/>
    <n v="224"/>
    <n v="3423.0600000000004"/>
    <n v="2158.15"/>
  </r>
  <r>
    <x v="9"/>
    <x v="0"/>
    <x v="2"/>
    <n v="421"/>
    <n v="4906"/>
    <n v="2782.1"/>
  </r>
  <r>
    <x v="9"/>
    <x v="0"/>
    <x v="3"/>
    <n v="666"/>
    <n v="25651.090000000004"/>
    <n v="11854.2"/>
  </r>
  <r>
    <x v="9"/>
    <x v="0"/>
    <x v="4"/>
    <n v="1327"/>
    <n v="36476.49"/>
    <n v="31743.8"/>
  </r>
  <r>
    <x v="9"/>
    <x v="0"/>
    <x v="5"/>
    <n v="1629"/>
    <n v="29401.88"/>
    <n v="10403.65"/>
  </r>
  <r>
    <x v="9"/>
    <x v="0"/>
    <x v="6"/>
    <n v="1546"/>
    <n v="46526.02"/>
    <n v="25822.7"/>
  </r>
  <r>
    <x v="9"/>
    <x v="0"/>
    <x v="7"/>
    <n v="455"/>
    <n v="6004.9500000000007"/>
    <n v="2661.2"/>
  </r>
  <r>
    <x v="9"/>
    <x v="0"/>
    <x v="8"/>
    <n v="1614"/>
    <n v="54424.58"/>
    <n v="20386.349999999999"/>
  </r>
  <r>
    <x v="9"/>
    <x v="0"/>
    <x v="9"/>
    <n v="3166"/>
    <n v="96947.060000000012"/>
    <n v="42630.400000000001"/>
  </r>
  <r>
    <x v="9"/>
    <x v="0"/>
    <x v="13"/>
    <n v="15"/>
    <n v="243.68"/>
    <n v="62.3"/>
  </r>
  <r>
    <x v="9"/>
    <x v="0"/>
    <x v="10"/>
    <n v="80"/>
    <n v="2234.0100000000002"/>
    <n v="1067.6999999999998"/>
  </r>
  <r>
    <x v="9"/>
    <x v="0"/>
    <x v="11"/>
    <n v="397"/>
    <n v="5101.01"/>
    <n v="3027.8999999999996"/>
  </r>
  <r>
    <x v="9"/>
    <x v="0"/>
    <x v="12"/>
    <n v="66"/>
    <n v="422.9"/>
    <n v="419.75"/>
  </r>
  <r>
    <x v="9"/>
    <x v="4"/>
    <x v="0"/>
    <n v="1038"/>
    <n v="31110.75"/>
    <n v="10524"/>
  </r>
  <r>
    <x v="9"/>
    <x v="4"/>
    <x v="1"/>
    <n v="2515"/>
    <n v="107576.2"/>
    <n v="36808.5"/>
  </r>
  <r>
    <x v="9"/>
    <x v="4"/>
    <x v="2"/>
    <n v="122"/>
    <n v="4354.88"/>
    <n v="1490.75"/>
  </r>
  <r>
    <x v="9"/>
    <x v="4"/>
    <x v="3"/>
    <n v="3139"/>
    <n v="208431.8"/>
    <n v="70837"/>
  </r>
  <r>
    <x v="9"/>
    <x v="4"/>
    <x v="4"/>
    <n v="561"/>
    <n v="37475.840000000004"/>
    <n v="13004.25"/>
  </r>
  <r>
    <x v="9"/>
    <x v="4"/>
    <x v="5"/>
    <n v="9401"/>
    <n v="339659.29"/>
    <n v="114300.75"/>
  </r>
  <r>
    <x v="9"/>
    <x v="4"/>
    <x v="6"/>
    <n v="24720"/>
    <n v="1117900.3199999998"/>
    <n v="386773.625"/>
  </r>
  <r>
    <x v="9"/>
    <x v="4"/>
    <x v="7"/>
    <n v="2517"/>
    <n v="104136.34"/>
    <n v="35124.75"/>
  </r>
  <r>
    <x v="9"/>
    <x v="4"/>
    <x v="8"/>
    <n v="13430"/>
    <n v="795284.09000000008"/>
    <n v="278095.75"/>
  </r>
  <r>
    <x v="9"/>
    <x v="4"/>
    <x v="9"/>
    <n v="10742"/>
    <n v="534642.24"/>
    <n v="181218.5"/>
  </r>
  <r>
    <x v="9"/>
    <x v="4"/>
    <x v="10"/>
    <n v="234"/>
    <n v="15080.920000000002"/>
    <n v="5077.5"/>
  </r>
  <r>
    <x v="9"/>
    <x v="4"/>
    <x v="11"/>
    <n v="29"/>
    <n v="2775.5"/>
    <n v="1009.75"/>
  </r>
  <r>
    <x v="9"/>
    <x v="4"/>
    <x v="12"/>
    <n v="24"/>
    <n v="1381.39"/>
    <n v="502.5"/>
  </r>
  <r>
    <x v="9"/>
    <x v="1"/>
    <x v="0"/>
    <n v="41"/>
    <n v="2077.19"/>
    <n v="288.14285714285717"/>
  </r>
  <r>
    <x v="9"/>
    <x v="1"/>
    <x v="1"/>
    <n v="97"/>
    <n v="5331.48"/>
    <n v="743.57142857142856"/>
  </r>
  <r>
    <x v="9"/>
    <x v="1"/>
    <x v="2"/>
    <n v="28"/>
    <n v="1964.92"/>
    <n v="272.57142857142856"/>
  </r>
  <r>
    <x v="9"/>
    <x v="1"/>
    <x v="3"/>
    <n v="2"/>
    <n v="83.42"/>
    <n v="11.571428571428571"/>
  </r>
  <r>
    <x v="9"/>
    <x v="1"/>
    <x v="4"/>
    <n v="5"/>
    <n v="267.77"/>
    <n v="37.142857142857146"/>
  </r>
  <r>
    <x v="9"/>
    <x v="1"/>
    <x v="5"/>
    <n v="43"/>
    <n v="3994.74"/>
    <n v="554.14285714285711"/>
  </r>
  <r>
    <x v="9"/>
    <x v="1"/>
    <x v="6"/>
    <n v="43"/>
    <n v="3308.89"/>
    <n v="459"/>
  </r>
  <r>
    <x v="9"/>
    <x v="1"/>
    <x v="7"/>
    <n v="22"/>
    <n v="697.22"/>
    <n v="96.714285714285722"/>
  </r>
  <r>
    <x v="9"/>
    <x v="1"/>
    <x v="8"/>
    <n v="59"/>
    <n v="8676.2900000000009"/>
    <n v="1230.2857142857142"/>
  </r>
  <r>
    <x v="9"/>
    <x v="1"/>
    <x v="9"/>
    <n v="390"/>
    <n v="23974.87"/>
    <n v="3325.7142857142858"/>
  </r>
  <r>
    <x v="9"/>
    <x v="1"/>
    <x v="10"/>
    <n v="1"/>
    <n v="28.84"/>
    <n v="4"/>
  </r>
  <r>
    <x v="9"/>
    <x v="1"/>
    <x v="11"/>
    <n v="75"/>
    <n v="1153.52"/>
    <n v="160"/>
  </r>
  <r>
    <x v="9"/>
    <x v="1"/>
    <x v="12"/>
    <n v="20"/>
    <n v="457.29"/>
    <n v="63.428571428571431"/>
  </r>
  <r>
    <x v="9"/>
    <x v="2"/>
    <x v="0"/>
    <n v="55557"/>
    <n v="506247.13"/>
    <n v="2210857"/>
  </r>
  <r>
    <x v="9"/>
    <x v="2"/>
    <x v="1"/>
    <n v="2635"/>
    <n v="22778.240000000002"/>
    <n v="99448.48"/>
  </r>
  <r>
    <x v="9"/>
    <x v="2"/>
    <x v="2"/>
    <n v="14866"/>
    <n v="103607.98"/>
    <n v="452609.4"/>
  </r>
  <r>
    <x v="9"/>
    <x v="2"/>
    <x v="3"/>
    <n v="16858"/>
    <n v="234242.93"/>
    <n v="1020531.68"/>
  </r>
  <r>
    <x v="9"/>
    <x v="2"/>
    <x v="4"/>
    <n v="14099"/>
    <n v="174973.19000000003"/>
    <n v="764377.92"/>
  </r>
  <r>
    <x v="9"/>
    <x v="2"/>
    <x v="5"/>
    <n v="53888"/>
    <n v="483629.92000000004"/>
    <n v="2110359.6799999997"/>
  </r>
  <r>
    <x v="9"/>
    <x v="2"/>
    <x v="6"/>
    <n v="170071"/>
    <n v="1607375.6900000006"/>
    <n v="7022572.7600000016"/>
  </r>
  <r>
    <x v="9"/>
    <x v="2"/>
    <x v="7"/>
    <n v="13715"/>
    <n v="115820.25"/>
    <n v="505878.63999999996"/>
  </r>
  <r>
    <x v="9"/>
    <x v="2"/>
    <x v="8"/>
    <n v="31033"/>
    <n v="274173.76"/>
    <n v="1192428.6199999999"/>
  </r>
  <r>
    <x v="9"/>
    <x v="2"/>
    <x v="9"/>
    <n v="59908"/>
    <n v="942097.62000000011"/>
    <n v="4116149.54"/>
  </r>
  <r>
    <x v="9"/>
    <x v="2"/>
    <x v="13"/>
    <n v="90"/>
    <n v="943.06"/>
    <n v="4117.88"/>
  </r>
  <r>
    <x v="9"/>
    <x v="2"/>
    <x v="10"/>
    <n v="983"/>
    <n v="11053.669999999998"/>
    <n v="48262"/>
  </r>
  <r>
    <x v="9"/>
    <x v="2"/>
    <x v="11"/>
    <n v="30919"/>
    <n v="409437.1700000001"/>
    <n v="1788190.08"/>
  </r>
  <r>
    <x v="9"/>
    <x v="2"/>
    <x v="12"/>
    <n v="17"/>
    <n v="33.840000000000003"/>
    <n v="147.80000000000001"/>
  </r>
  <r>
    <x v="9"/>
    <x v="3"/>
    <x v="0"/>
    <n v="121"/>
    <n v="2958.56"/>
    <n v="3706.5"/>
  </r>
  <r>
    <x v="9"/>
    <x v="3"/>
    <x v="1"/>
    <n v="99"/>
    <n v="2835.04"/>
    <n v="2195"/>
  </r>
  <r>
    <x v="9"/>
    <x v="3"/>
    <x v="2"/>
    <n v="65"/>
    <n v="737.25"/>
    <n v="924"/>
  </r>
  <r>
    <x v="9"/>
    <x v="3"/>
    <x v="3"/>
    <n v="115"/>
    <n v="3936.07"/>
    <n v="3516.16"/>
  </r>
  <r>
    <x v="9"/>
    <x v="3"/>
    <x v="4"/>
    <n v="18"/>
    <n v="213.44"/>
    <n v="267.5"/>
  </r>
  <r>
    <x v="9"/>
    <x v="3"/>
    <x v="5"/>
    <n v="376"/>
    <n v="8550.2300000000014"/>
    <n v="10151"/>
  </r>
  <r>
    <x v="9"/>
    <x v="3"/>
    <x v="6"/>
    <n v="1653"/>
    <n v="120067.63"/>
    <n v="11228.9"/>
  </r>
  <r>
    <x v="9"/>
    <x v="3"/>
    <x v="7"/>
    <n v="177"/>
    <n v="3368.6600000000003"/>
    <n v="3618.8"/>
  </r>
  <r>
    <x v="9"/>
    <x v="3"/>
    <x v="8"/>
    <n v="132"/>
    <n v="4766.54"/>
    <n v="4987"/>
  </r>
  <r>
    <x v="9"/>
    <x v="3"/>
    <x v="9"/>
    <n v="296"/>
    <n v="6992.28"/>
    <n v="8677.2800000000007"/>
  </r>
  <r>
    <x v="9"/>
    <x v="3"/>
    <x v="13"/>
    <n v="40"/>
    <n v="2581.62"/>
    <n v="119.4"/>
  </r>
  <r>
    <x v="9"/>
    <x v="3"/>
    <x v="10"/>
    <n v="14"/>
    <n v="424.46"/>
    <n v="532"/>
  </r>
  <r>
    <x v="9"/>
    <x v="3"/>
    <x v="11"/>
    <n v="67"/>
    <n v="2684.25"/>
    <n v="1645.2"/>
  </r>
  <r>
    <x v="9"/>
    <x v="3"/>
    <x v="12"/>
    <n v="1"/>
    <n v="22.34"/>
    <n v="28"/>
  </r>
</pivotCacheRecords>
</file>

<file path=xl/pivotCache/pivotCacheRecords3.xml><?xml version="1.0" encoding="utf-8"?>
<pivotCacheRecords xmlns="http://schemas.openxmlformats.org/spreadsheetml/2006/main" xmlns:r="http://schemas.openxmlformats.org/officeDocument/2006/relationships" count="140">
  <r>
    <x v="0"/>
    <x v="0"/>
    <n v="425396.08000000007"/>
    <n v="656600.15"/>
    <n v="0"/>
    <m/>
    <n v="1081996.23"/>
    <n v="3546.8308857273978"/>
  </r>
  <r>
    <x v="0"/>
    <x v="1"/>
    <n v="523100.29"/>
    <n v="796176.01"/>
    <n v="0"/>
    <n v="16468.830000000002"/>
    <n v="1335745.1300000001"/>
    <n v="4361.3604098371361"/>
  </r>
  <r>
    <x v="0"/>
    <x v="2"/>
    <n v="610924.46999999986"/>
    <n v="899155.3"/>
    <n v="0"/>
    <n v="5673.14"/>
    <n v="1515752.91"/>
    <n v="4931.0096228919419"/>
  </r>
  <r>
    <x v="0"/>
    <x v="3"/>
    <n v="853912.73"/>
    <n v="630730.28"/>
    <n v="571472.4"/>
    <n v="-35920.200000000004"/>
    <n v="2020195.2100000002"/>
    <n v="6534.4650342864543"/>
  </r>
  <r>
    <x v="0"/>
    <x v="4"/>
    <n v="970882.35000000009"/>
    <n v="471041.41"/>
    <n v="952100.85"/>
    <n v="17540.14"/>
    <n v="2411564.75"/>
    <n v="7761.9644983745857"/>
  </r>
  <r>
    <x v="0"/>
    <x v="5"/>
    <n v="852242.88000000012"/>
    <n v="509300.84"/>
    <n v="1000501.27"/>
    <n v="6013.33"/>
    <n v="2368058.3200000003"/>
    <n v="7599.0396180036332"/>
  </r>
  <r>
    <x v="0"/>
    <x v="6"/>
    <n v="812207.78"/>
    <n v="600580.53"/>
    <n v="1334302.33"/>
    <n v="-221.71"/>
    <n v="2746868.93"/>
    <n v="8786.1006339600426"/>
  </r>
  <r>
    <x v="0"/>
    <x v="7"/>
    <n v="709036.71"/>
    <n v="712214.7"/>
    <n v="1253107.06"/>
    <n v="-55.95"/>
    <n v="2674302.5199999996"/>
    <n v="8521.4462514976149"/>
  </r>
  <r>
    <x v="0"/>
    <x v="8"/>
    <n v="543696.56000000006"/>
    <n v="790637.25"/>
    <n v="1186457.3999999999"/>
    <n v="697.4"/>
    <n v="2521488.61"/>
    <n v="8035.5158018183947"/>
  </r>
  <r>
    <x v="0"/>
    <x v="9"/>
    <n v="506247.13"/>
    <n v="843562.2"/>
    <n v="1141439.58"/>
    <n v="-832.45"/>
    <n v="2490416.46"/>
    <n v="7942.4174078881488"/>
  </r>
  <r>
    <x v="1"/>
    <x v="0"/>
    <n v="15542.77"/>
    <n v="20067.25"/>
    <n v="0"/>
    <m/>
    <n v="35610.020000000004"/>
    <n v="392.70415421431647"/>
  </r>
  <r>
    <x v="1"/>
    <x v="1"/>
    <n v="19493.390000000003"/>
    <n v="23726.5"/>
    <n v="0"/>
    <m/>
    <n v="43219.89"/>
    <n v="472.26594256741987"/>
  </r>
  <r>
    <x v="1"/>
    <x v="2"/>
    <n v="30892.460000000003"/>
    <n v="16789.5"/>
    <n v="45315.24"/>
    <m/>
    <n v="92997.200000000012"/>
    <n v="1007.9467614670945"/>
  </r>
  <r>
    <x v="1"/>
    <x v="3"/>
    <n v="42938.27"/>
    <n v="13375.44"/>
    <n v="56401.08"/>
    <m/>
    <n v="112714.79000000001"/>
    <n v="1204.9516265247"/>
  </r>
  <r>
    <x v="1"/>
    <x v="4"/>
    <n v="55929.310000000005"/>
    <n v="10978.42"/>
    <n v="74800.86"/>
    <n v="2616.67"/>
    <n v="144325.26000000004"/>
    <n v="1523.8167938931301"/>
  </r>
  <r>
    <x v="1"/>
    <x v="5"/>
    <n v="47484.1"/>
    <n v="12258.75"/>
    <n v="77396.81"/>
    <n v="162.16"/>
    <n v="137301.82"/>
    <n v="1443.5045260048153"/>
  </r>
  <r>
    <x v="1"/>
    <x v="6"/>
    <n v="44050.6"/>
    <n v="14103.25"/>
    <n v="102881.17"/>
    <m/>
    <n v="161035.01999999999"/>
    <n v="1688.0335017505608"/>
  </r>
  <r>
    <x v="1"/>
    <x v="7"/>
    <n v="34621.67"/>
    <n v="15923.25"/>
    <n v="106394.55"/>
    <n v="0.57999999999999996"/>
    <n v="156940.04999999999"/>
    <n v="1636.4286161161158"/>
  </r>
  <r>
    <x v="1"/>
    <x v="8"/>
    <n v="27405.96"/>
    <n v="21451.5"/>
    <n v="88138.85"/>
    <n v="-137.44"/>
    <n v="136858.87"/>
    <n v="1426.7873562619238"/>
  </r>
  <r>
    <x v="1"/>
    <x v="9"/>
    <n v="22778.240000000002"/>
    <n v="19061"/>
    <n v="79774.400000000009"/>
    <n v="-107.16"/>
    <n v="121506.48000000001"/>
    <n v="1264.1649673311417"/>
  </r>
  <r>
    <x v="2"/>
    <x v="0"/>
    <n v="92690.84"/>
    <n v="100156.79"/>
    <n v="164853.04"/>
    <m/>
    <n v="357700.67000000004"/>
    <n v="2882.5673900605207"/>
  </r>
  <r>
    <x v="2"/>
    <x v="1"/>
    <n v="101928.26"/>
    <n v="106622.01"/>
    <n v="197878.98"/>
    <n v="12210.090000000004"/>
    <n v="418639.34"/>
    <n v="3346.1433447098975"/>
  </r>
  <r>
    <x v="2"/>
    <x v="2"/>
    <n v="117608.44"/>
    <n v="150361.35"/>
    <n v="236756.66"/>
    <n v="659.19"/>
    <n v="505385.64000000007"/>
    <n v="4024.6361877155127"/>
  </r>
  <r>
    <x v="2"/>
    <x v="3"/>
    <n v="166823.76"/>
    <n v="163507.20000000001"/>
    <n v="278866.3"/>
    <n v="827.94"/>
    <n v="610025.19999999995"/>
    <n v="4832.4952073134018"/>
  </r>
  <r>
    <x v="2"/>
    <x v="4"/>
    <n v="190062.71"/>
    <n v="170377.04"/>
    <n v="281269.06"/>
    <n v="3980.2"/>
    <n v="645689.01"/>
    <n v="5082.6446417607331"/>
  </r>
  <r>
    <x v="2"/>
    <x v="5"/>
    <n v="184490.17"/>
    <n v="181853.2"/>
    <n v="278973.24"/>
    <m/>
    <n v="645316.61"/>
    <n v="5063.0539951041928"/>
  </r>
  <r>
    <x v="2"/>
    <x v="6"/>
    <n v="162713.41999999998"/>
    <n v="186095.38"/>
    <n v="321354.10000000003"/>
    <n v="-60.32"/>
    <n v="670102.58000000007"/>
    <n v="5246.9821160110259"/>
  </r>
  <r>
    <x v="2"/>
    <x v="7"/>
    <n v="131976.55000000002"/>
    <n v="201131.84"/>
    <n v="278223.83"/>
    <n v="4520.5200000000004"/>
    <n v="615852.74"/>
    <n v="4806.3179171804513"/>
  </r>
  <r>
    <x v="2"/>
    <x v="8"/>
    <n v="107325.17000000001"/>
    <n v="211623.96"/>
    <n v="265826.43"/>
    <n v="1003.68"/>
    <n v="585779.24000000011"/>
    <n v="4578.940193388521"/>
  </r>
  <r>
    <x v="2"/>
    <x v="9"/>
    <n v="103607.98"/>
    <n v="225528.44"/>
    <n v="250738.8"/>
    <n v="920.7"/>
    <n v="580795.91999999993"/>
    <n v="4544.5690140845063"/>
  </r>
  <r>
    <x v="3"/>
    <x v="0"/>
    <n v="157697.00000000003"/>
    <n v="246361.5"/>
    <n v="0"/>
    <m/>
    <n v="404058.5"/>
    <n v="1384.0368977399619"/>
  </r>
  <r>
    <x v="3"/>
    <x v="1"/>
    <n v="186718.43999999997"/>
    <n v="270868.5"/>
    <n v="0"/>
    <m/>
    <n v="457586.93999999994"/>
    <n v="1553.1164700890961"/>
  </r>
  <r>
    <x v="3"/>
    <x v="2"/>
    <n v="251320.17"/>
    <n v="333957.75"/>
    <n v="0"/>
    <m/>
    <n v="585277.92000000004"/>
    <n v="1971.382782001233"/>
  </r>
  <r>
    <x v="3"/>
    <x v="3"/>
    <n v="489193.96"/>
    <n v="221102"/>
    <n v="424846.08000000002"/>
    <m/>
    <n v="1135142.04"/>
    <n v="3800.9872624261661"/>
  </r>
  <r>
    <x v="3"/>
    <x v="4"/>
    <n v="664542.35"/>
    <n v="190018.5"/>
    <n v="611792.67000000004"/>
    <m/>
    <n v="1466353.52"/>
    <n v="4891.6768802228416"/>
  </r>
  <r>
    <x v="3"/>
    <x v="5"/>
    <n v="610251.0900000002"/>
    <n v="190293.25"/>
    <n v="633694.66"/>
    <n v="814.38"/>
    <n v="1435053.3800000001"/>
    <n v="4765.355263114202"/>
  </r>
  <r>
    <x v="3"/>
    <x v="6"/>
    <n v="504771.87"/>
    <n v="180618.4"/>
    <n v="670867.07000000007"/>
    <n v="9563.44"/>
    <n v="1365820.78"/>
    <n v="4516.6329803768549"/>
  </r>
  <r>
    <x v="3"/>
    <x v="7"/>
    <n v="389716.54"/>
    <n v="191995.4"/>
    <n v="594006.71"/>
    <m/>
    <n v="1175718.6499999999"/>
    <n v="3853.6275705192497"/>
  </r>
  <r>
    <x v="3"/>
    <x v="8"/>
    <n v="273018.33"/>
    <n v="190933.93"/>
    <n v="524420.05000000005"/>
    <n v="313.55"/>
    <n v="988685.8600000001"/>
    <n v="3230.0706332819323"/>
  </r>
  <r>
    <x v="3"/>
    <x v="9"/>
    <n v="234242.93"/>
    <n v="185304.38"/>
    <n v="476139.4"/>
    <n v="9.74"/>
    <n v="895696.45"/>
    <n v="2919.5560836006152"/>
  </r>
  <r>
    <x v="4"/>
    <x v="0"/>
    <n v="146248.08999999997"/>
    <n v="337584.77"/>
    <n v="0"/>
    <m/>
    <n v="483832.86"/>
    <n v="2075.0308145593967"/>
  </r>
  <r>
    <x v="4"/>
    <x v="1"/>
    <n v="163869.27000000002"/>
    <n v="374747.28"/>
    <n v="0"/>
    <n v="11946.990000000002"/>
    <n v="550563.54"/>
    <n v="2331.789743850376"/>
  </r>
  <r>
    <x v="4"/>
    <x v="2"/>
    <n v="200518.05"/>
    <n v="246817.28"/>
    <n v="298958.10000000003"/>
    <m/>
    <n v="746293.42999999993"/>
    <n v="3131.147831924311"/>
  </r>
  <r>
    <x v="4"/>
    <x v="3"/>
    <n v="299259.09000000003"/>
    <n v="205239.65"/>
    <n v="486129.85"/>
    <n v="4806.7"/>
    <n v="995435.28999999992"/>
    <n v="4131.2768571203269"/>
  </r>
  <r>
    <x v="4"/>
    <x v="4"/>
    <n v="326054.33999999997"/>
    <n v="210720.21"/>
    <n v="527607.63"/>
    <n v="2627.8"/>
    <n v="1067009.98"/>
    <n v="4400.8578086655261"/>
  </r>
  <r>
    <x v="4"/>
    <x v="5"/>
    <n v="303853.96999999997"/>
    <n v="219233.7"/>
    <n v="607895.4"/>
    <n v="36.32"/>
    <n v="1131019.3900000001"/>
    <n v="4640.2889566298381"/>
  </r>
  <r>
    <x v="4"/>
    <x v="6"/>
    <n v="260126.76"/>
    <n v="239536.38"/>
    <n v="660676.80000000005"/>
    <m/>
    <n v="1160339.94"/>
    <n v="4725.5116718523459"/>
  </r>
  <r>
    <x v="4"/>
    <x v="7"/>
    <n v="231918.09"/>
    <n v="227687.15"/>
    <n v="600154.78"/>
    <m/>
    <n v="1059760.02"/>
    <n v="4272.8468442315607"/>
  </r>
  <r>
    <x v="4"/>
    <x v="8"/>
    <n v="193239.4"/>
    <n v="267326.7"/>
    <n v="598973.38"/>
    <n v="-428.47"/>
    <n v="1059111.01"/>
    <n v="4248.8165939214996"/>
  </r>
  <r>
    <x v="4"/>
    <x v="9"/>
    <n v="174973.19000000003"/>
    <n v="294242.55"/>
    <n v="522071.4"/>
    <m/>
    <n v="991287.14"/>
    <n v="3963.6582245075851"/>
  </r>
  <r>
    <x v="5"/>
    <x v="0"/>
    <n v="339751.22"/>
    <n v="195923"/>
    <n v="664308.36"/>
    <m/>
    <n v="1199982.58"/>
    <n v="2716.7182020497939"/>
  </r>
  <r>
    <x v="5"/>
    <x v="1"/>
    <n v="407151.97"/>
    <n v="172329.5"/>
    <n v="839370.7"/>
    <n v="30646.550000000003"/>
    <n v="1449498.72"/>
    <n v="3245.5799394098167"/>
  </r>
  <r>
    <x v="5"/>
    <x v="2"/>
    <n v="492723.92999999993"/>
    <n v="191345"/>
    <n v="977989.4"/>
    <m/>
    <n v="1662058.33"/>
    <n v="3674.9656285584779"/>
  </r>
  <r>
    <x v="5"/>
    <x v="3"/>
    <n v="754784.12"/>
    <n v="222001.5"/>
    <n v="1124150.23"/>
    <m/>
    <n v="2100935.85"/>
    <n v="4578.1997167138807"/>
  </r>
  <r>
    <x v="5"/>
    <x v="4"/>
    <n v="913414.2"/>
    <n v="257855.5"/>
    <n v="1214841.1200000001"/>
    <n v="-1.98"/>
    <n v="2386108.8400000003"/>
    <n v="5140.3599811284585"/>
  </r>
  <r>
    <x v="5"/>
    <x v="5"/>
    <n v="929737.37"/>
    <n v="302014.47000000003"/>
    <n v="1240553.75"/>
    <m/>
    <n v="2472305.59"/>
    <n v="5264.9294901827161"/>
  </r>
  <r>
    <x v="5"/>
    <x v="6"/>
    <n v="866168.52"/>
    <n v="331498.43"/>
    <n v="1257357.75"/>
    <n v="21846.25"/>
    <n v="2476870.9500000002"/>
    <n v="5215.7059468884181"/>
  </r>
  <r>
    <x v="5"/>
    <x v="7"/>
    <n v="703084.21000000008"/>
    <n v="335284.90000000002"/>
    <n v="1083974.21"/>
    <n v="35.07"/>
    <n v="2122378.39"/>
    <n v="4428.4303575080021"/>
  </r>
  <r>
    <x v="5"/>
    <x v="8"/>
    <n v="525034.54"/>
    <n v="341745.01"/>
    <n v="1013830.51"/>
    <n v="942.21"/>
    <n v="1881552.27"/>
    <n v="3900.075180333306"/>
  </r>
  <r>
    <x v="5"/>
    <x v="9"/>
    <n v="483629.92000000004"/>
    <n v="338093.41"/>
    <n v="959925.32"/>
    <n v="30.81"/>
    <n v="1781679.46"/>
    <n v="3654.6596267966333"/>
  </r>
  <r>
    <x v="6"/>
    <x v="0"/>
    <n v="2692192.82"/>
    <n v="3829664.68"/>
    <n v="1127001.1100000001"/>
    <m/>
    <n v="7648858.6100000003"/>
    <n v="7796.1354039153657"/>
  </r>
  <r>
    <x v="6"/>
    <x v="1"/>
    <n v="3050536.59"/>
    <n v="1810602.32"/>
    <n v="4666449.17"/>
    <n v="205781.64"/>
    <n v="9733369.7200000007"/>
    <n v="9899.2313411204741"/>
  </r>
  <r>
    <x v="6"/>
    <x v="2"/>
    <n v="3275449.9799999991"/>
    <n v="1403993.44"/>
    <n v="5570319.7800000003"/>
    <n v="6694.6"/>
    <n v="10256457.799999999"/>
    <n v="10412.393809693976"/>
  </r>
  <r>
    <x v="6"/>
    <x v="3"/>
    <n v="4219645.0299999975"/>
    <n v="1600138.46"/>
    <n v="5740005.54"/>
    <n v="28350.66"/>
    <n v="11588139.689999998"/>
    <n v="11688.178812455806"/>
  </r>
  <r>
    <x v="6"/>
    <x v="4"/>
    <n v="4461288.9899999984"/>
    <n v="1726017.1"/>
    <n v="6169470.96"/>
    <n v="21551.469999999998"/>
    <n v="12378328.519999998"/>
    <n v="12402.948372519448"/>
  </r>
  <r>
    <x v="6"/>
    <x v="5"/>
    <n v="3874700.4599999995"/>
    <n v="1851060.76"/>
    <n v="6580759.1299999999"/>
    <n v="10225.960000000001"/>
    <n v="12316746.310000001"/>
    <n v="12256.237266614724"/>
  </r>
  <r>
    <x v="6"/>
    <x v="6"/>
    <n v="3152027.49"/>
    <n v="1838656.96"/>
    <n v="6781369.3499999996"/>
    <n v="1460.06"/>
    <n v="11773513.860000001"/>
    <n v="11632.677039087765"/>
  </r>
  <r>
    <x v="6"/>
    <x v="7"/>
    <n v="2460551.1"/>
    <n v="1820977.88"/>
    <n v="6367671.2000000002"/>
    <n v="5840.74"/>
    <n v="10655040.92"/>
    <n v="10434.293016933749"/>
  </r>
  <r>
    <x v="6"/>
    <x v="8"/>
    <n v="1787834.2299999997"/>
    <n v="1859272.08"/>
    <n v="5995252.3300000001"/>
    <n v="3511.87"/>
    <n v="9645870.5099999998"/>
    <n v="9420.7890187636967"/>
  </r>
  <r>
    <x v="6"/>
    <x v="9"/>
    <n v="1607375.6900000006"/>
    <n v="1805426.94"/>
    <n v="5639048.6600000001"/>
    <n v="58860.86"/>
    <n v="9110712.1500000004"/>
    <n v="8889.1761031571186"/>
  </r>
  <r>
    <x v="7"/>
    <x v="0"/>
    <n v="73352.37000000001"/>
    <n v="87700.51"/>
    <n v="67416.17"/>
    <m/>
    <n v="228469.05"/>
    <n v="904.46613433834375"/>
  </r>
  <r>
    <x v="7"/>
    <x v="1"/>
    <n v="99763.47"/>
    <n v="115357.68"/>
    <n v="88888.9"/>
    <n v="4371.66"/>
    <n v="308381.70999999996"/>
    <n v="1204.9596564645385"/>
  </r>
  <r>
    <x v="7"/>
    <x v="2"/>
    <n v="110251.74999999999"/>
    <n v="60524.22"/>
    <n v="196543.09"/>
    <n v="872.82"/>
    <n v="368191.87999999995"/>
    <n v="1419.24495428404"/>
  </r>
  <r>
    <x v="7"/>
    <x v="3"/>
    <n v="161541.00000000003"/>
    <n v="80443.199999999997"/>
    <n v="211443.66"/>
    <m/>
    <n v="453427.86"/>
    <n v="1726.7127450532375"/>
  </r>
  <r>
    <x v="7"/>
    <x v="4"/>
    <n v="195841.2"/>
    <n v="97652.64"/>
    <n v="243506.79"/>
    <m/>
    <n v="537000.63"/>
    <n v="2027.9709739913972"/>
  </r>
  <r>
    <x v="7"/>
    <x v="5"/>
    <n v="190143.51999999996"/>
    <n v="101843.22"/>
    <n v="261577.81"/>
    <n v="10662.36"/>
    <n v="564226.91"/>
    <n v="2118.8119522032043"/>
  </r>
  <r>
    <x v="7"/>
    <x v="6"/>
    <n v="189496.95999999996"/>
    <n v="117876"/>
    <n v="291284.16000000003"/>
    <n v="307.68"/>
    <n v="598964.80000000005"/>
    <n v="2239.2546843923378"/>
  </r>
  <r>
    <x v="7"/>
    <x v="7"/>
    <n v="165299.65000000005"/>
    <n v="130645.75999999999"/>
    <n v="264725.12"/>
    <m/>
    <n v="560670.53"/>
    <n v="2077.8273018696614"/>
  </r>
  <r>
    <x v="7"/>
    <x v="8"/>
    <n v="121634.81"/>
    <n v="133483.84"/>
    <n v="241158.72"/>
    <n v="31.36"/>
    <n v="496308.73"/>
    <n v="1847.1975420757622"/>
  </r>
  <r>
    <x v="7"/>
    <x v="9"/>
    <n v="115820.25"/>
    <n v="117461.12"/>
    <n v="241366.39999999999"/>
    <m/>
    <n v="474647.77"/>
    <n v="1755.3801461560083"/>
  </r>
  <r>
    <x v="8"/>
    <x v="0"/>
    <n v="366584.49000000005"/>
    <n v="503917.75"/>
    <n v="0"/>
    <m/>
    <n v="870502.24"/>
    <n v="1906.9302991934176"/>
  </r>
  <r>
    <x v="8"/>
    <x v="1"/>
    <n v="430525.71000000008"/>
    <n v="519806"/>
    <n v="0"/>
    <m/>
    <n v="950331.71000000008"/>
    <n v="2069.8667471091876"/>
  </r>
  <r>
    <x v="8"/>
    <x v="2"/>
    <n v="447367.55"/>
    <n v="523129.25"/>
    <n v="0"/>
    <m/>
    <n v="970496.8"/>
    <n v="2100.2832848928433"/>
  </r>
  <r>
    <x v="8"/>
    <x v="3"/>
    <n v="565717.02999999991"/>
    <n v="515557"/>
    <n v="0"/>
    <m/>
    <n v="1081274.0299999998"/>
    <n v="2322.3389111184129"/>
  </r>
  <r>
    <x v="8"/>
    <x v="4"/>
    <n v="641818.12000000011"/>
    <n v="570914.75"/>
    <n v="0"/>
    <m/>
    <n v="1212732.8700000001"/>
    <n v="2591.2874035264658"/>
  </r>
  <r>
    <x v="8"/>
    <x v="5"/>
    <n v="582967.54"/>
    <n v="612925.25"/>
    <n v="0"/>
    <m/>
    <n v="1195892.79"/>
    <n v="2543.7221010986209"/>
  </r>
  <r>
    <x v="8"/>
    <x v="6"/>
    <n v="506247.70000000007"/>
    <n v="686399"/>
    <n v="27453.599999999999"/>
    <m/>
    <n v="1220100.3000000003"/>
    <n v="2586.4377928052068"/>
  </r>
  <r>
    <x v="8"/>
    <x v="7"/>
    <n v="408697.76"/>
    <n v="373199.02"/>
    <n v="752056.08000000007"/>
    <n v="168808.81"/>
    <n v="1702761.6700000002"/>
    <n v="3592.9609255648684"/>
  </r>
  <r>
    <x v="8"/>
    <x v="8"/>
    <n v="296609.73999999993"/>
    <n v="331273.28000000003"/>
    <n v="797374.56"/>
    <m/>
    <n v="1425257.58"/>
    <n v="3002.8813602174328"/>
  </r>
  <r>
    <x v="8"/>
    <x v="9"/>
    <n v="274173.76"/>
    <n v="350451.32"/>
    <n v="744707.54"/>
    <n v="8501.7100000000009"/>
    <n v="1377834.33"/>
    <n v="2901.2169099377575"/>
  </r>
  <r>
    <x v="9"/>
    <x v="0"/>
    <n v="988427.58999999985"/>
    <n v="1027048.08"/>
    <n v="0"/>
    <m/>
    <n v="2015475.67"/>
    <n v="3093.3553372726574"/>
  </r>
  <r>
    <x v="9"/>
    <x v="1"/>
    <n v="1239201.93"/>
    <n v="1230314.8500000001"/>
    <n v="0"/>
    <n v="15132.16"/>
    <n v="2484648.9400000004"/>
    <n v="3776.3606546414012"/>
  </r>
  <r>
    <x v="9"/>
    <x v="2"/>
    <n v="1389265.37"/>
    <n v="1399650"/>
    <n v="0"/>
    <n v="3202.36"/>
    <n v="2792117.73"/>
    <n v="4202.5092528066971"/>
  </r>
  <r>
    <x v="9"/>
    <x v="3"/>
    <n v="1872854.59"/>
    <n v="1493739.18"/>
    <n v="0"/>
    <n v="198.13"/>
    <n v="3366791.9"/>
    <n v="5003.7926842318029"/>
  </r>
  <r>
    <x v="9"/>
    <x v="4"/>
    <n v="2009825.7400000002"/>
    <n v="1090313.58"/>
    <n v="692069.94"/>
    <n v="6003.2"/>
    <n v="3798212.4600000004"/>
    <n v="5589.9387613635863"/>
  </r>
  <r>
    <x v="9"/>
    <x v="5"/>
    <n v="1852704.63"/>
    <n v="976976.39"/>
    <n v="1059746.96"/>
    <n v="5021.0999999999995"/>
    <n v="3894449.08"/>
    <n v="5679.374145056714"/>
  </r>
  <r>
    <x v="9"/>
    <x v="6"/>
    <n v="1633488.39"/>
    <n v="1018908"/>
    <n v="1085979.6599999999"/>
    <n v="125.63000000000001"/>
    <n v="3738501.6799999997"/>
    <n v="5388.6292982172918"/>
  </r>
  <r>
    <x v="9"/>
    <x v="7"/>
    <n v="1362847.86"/>
    <n v="1049716.8"/>
    <n v="942989.76"/>
    <n v="303.45999999999998"/>
    <n v="3355857.88"/>
    <n v="4771.2827701910155"/>
  </r>
  <r>
    <x v="9"/>
    <x v="8"/>
    <n v="1035784.15"/>
    <n v="1034387.2"/>
    <n v="887968.8"/>
    <n v="1480.61"/>
    <n v="2959620.7600000002"/>
    <n v="4172.7290748184423"/>
  </r>
  <r>
    <x v="9"/>
    <x v="9"/>
    <n v="942097.62000000011"/>
    <n v="1009518.4"/>
    <n v="831032.64"/>
    <m/>
    <n v="2782648.66"/>
    <n v="3896.4757297187548"/>
  </r>
  <r>
    <x v="10"/>
    <x v="0"/>
    <n v="217.78000000000003"/>
    <n v="35"/>
    <n v="6.4"/>
    <m/>
    <n v="259.18"/>
    <n v="15.855866878747095"/>
  </r>
  <r>
    <x v="10"/>
    <x v="1"/>
    <n v="225.18"/>
    <n v="88.2"/>
    <n v="19.2"/>
    <n v="0.7"/>
    <n v="333.28"/>
    <n v="20.067437379576106"/>
  </r>
  <r>
    <x v="10"/>
    <x v="2"/>
    <n v="412.58"/>
    <n v="71.400000000000006"/>
    <n v="403.2"/>
    <m/>
    <n v="887.18000000000006"/>
    <n v="52.412122644296105"/>
  </r>
  <r>
    <x v="10"/>
    <x v="3"/>
    <n v="1101.0900000000001"/>
    <n v="172.2"/>
    <n v="937.6"/>
    <m/>
    <n v="2210.8900000000003"/>
    <n v="128.51770040109284"/>
  </r>
  <r>
    <x v="10"/>
    <x v="4"/>
    <n v="747.56"/>
    <n v="130.19999999999999"/>
    <n v="550.4"/>
    <m/>
    <n v="1428.1599999999999"/>
    <n v="82.229387379087967"/>
  </r>
  <r>
    <x v="10"/>
    <x v="5"/>
    <n v="466.72"/>
    <n v="182.7"/>
    <n v="438.4"/>
    <m/>
    <n v="1087.8200000000002"/>
    <n v="61.895874822190621"/>
  </r>
  <r>
    <x v="10"/>
    <x v="6"/>
    <n v="677.42"/>
    <n v="323.40000000000003"/>
    <n v="720"/>
    <m/>
    <n v="1720.82"/>
    <n v="96.296586457750408"/>
  </r>
  <r>
    <x v="10"/>
    <x v="7"/>
    <n v="997.06"/>
    <n v="795.9"/>
    <n v="1772.8"/>
    <m/>
    <n v="3565.76"/>
    <n v="197.04686118479222"/>
  </r>
  <r>
    <x v="10"/>
    <x v="8"/>
    <n v="876.17"/>
    <n v="678.3"/>
    <n v="620.80000000000007"/>
    <m/>
    <n v="2175.27"/>
    <n v="119.27784175028786"/>
  </r>
  <r>
    <x v="10"/>
    <x v="9"/>
    <n v="943.06"/>
    <n v="625.80000000000007"/>
    <n v="569.6"/>
    <m/>
    <n v="2138.46"/>
    <n v="116.98998851140654"/>
  </r>
  <r>
    <x v="11"/>
    <x v="0"/>
    <n v="3156.26"/>
    <n v="7175"/>
    <n v="0"/>
    <m/>
    <n v="10331.26"/>
    <n v="580.66883992805754"/>
  </r>
  <r>
    <x v="11"/>
    <x v="1"/>
    <n v="5833.89"/>
    <n v="8622.25"/>
    <n v="0"/>
    <m/>
    <n v="14456.14"/>
    <n v="804.9972157255819"/>
  </r>
  <r>
    <x v="11"/>
    <x v="2"/>
    <n v="9815.16"/>
    <n v="12015.5"/>
    <n v="0"/>
    <m/>
    <n v="21830.66"/>
    <n v="1211.0651281482303"/>
  </r>
  <r>
    <x v="11"/>
    <x v="3"/>
    <n v="12084.79"/>
    <n v="10606.75"/>
    <n v="0"/>
    <m/>
    <n v="22691.54"/>
    <n v="1246.4454820104368"/>
  </r>
  <r>
    <x v="11"/>
    <x v="4"/>
    <n v="11574.93"/>
    <n v="8772.75"/>
    <n v="0"/>
    <m/>
    <n v="20347.68"/>
    <n v="1107.3567346938776"/>
  </r>
  <r>
    <x v="11"/>
    <x v="5"/>
    <n v="8195.0499999999993"/>
    <n v="9037"/>
    <n v="0"/>
    <m/>
    <n v="17232.05"/>
    <n v="923.62384091761805"/>
  </r>
  <r>
    <x v="11"/>
    <x v="6"/>
    <n v="15933.59"/>
    <n v="20557.25"/>
    <n v="1836"/>
    <m/>
    <n v="38326.839999999997"/>
    <n v="2029.3783755162553"/>
  </r>
  <r>
    <x v="11"/>
    <x v="7"/>
    <n v="16370.56"/>
    <n v="24368.75"/>
    <n v="21276.35"/>
    <m/>
    <n v="62015.659999999996"/>
    <n v="3252.6833106052659"/>
  </r>
  <r>
    <x v="11"/>
    <x v="8"/>
    <n v="12526.09"/>
    <n v="14456.85"/>
    <n v="22607.75"/>
    <m/>
    <n v="49590.69"/>
    <n v="2596.9150607457059"/>
  </r>
  <r>
    <x v="11"/>
    <x v="9"/>
    <n v="11053.669999999998"/>
    <n v="3485.05"/>
    <n v="27200.25"/>
    <m/>
    <n v="41738.97"/>
    <n v="2181.4032612104111"/>
  </r>
  <r>
    <x v="12"/>
    <x v="0"/>
    <n v="297082.93"/>
    <n v="325081.05"/>
    <n v="369560.3"/>
    <m/>
    <n v="991724.28"/>
    <n v="3051.6565070358392"/>
  </r>
  <r>
    <x v="12"/>
    <x v="1"/>
    <n v="294799.89999999997"/>
    <n v="247724.16"/>
    <n v="526019.21"/>
    <n v="21573.03"/>
    <n v="1090116.3"/>
    <n v="3327.0958467623791"/>
  </r>
  <r>
    <x v="12"/>
    <x v="2"/>
    <n v="291949.96000000002"/>
    <n v="217054.07999999999"/>
    <n v="566920.42000000004"/>
    <m/>
    <n v="1075924.46"/>
    <n v="3256.2722749503655"/>
  </r>
  <r>
    <x v="12"/>
    <x v="3"/>
    <n v="420745.88"/>
    <n v="209738.16"/>
    <n v="663453.01"/>
    <m/>
    <n v="1293937.05"/>
    <n v="3878.3012873349621"/>
  </r>
  <r>
    <x v="12"/>
    <x v="4"/>
    <n v="535493.44999999995"/>
    <n v="290498.40000000002"/>
    <n v="774327.84"/>
    <n v="57.3"/>
    <n v="1600376.99"/>
    <n v="4748.1041429317384"/>
  </r>
  <r>
    <x v="12"/>
    <x v="5"/>
    <n v="533577.99"/>
    <n v="358842.96"/>
    <n v="897806.19"/>
    <n v="545.61"/>
    <n v="1790772.75"/>
    <n v="5272.7787330769734"/>
  </r>
  <r>
    <x v="12"/>
    <x v="6"/>
    <n v="561410.1"/>
    <n v="426219.84"/>
    <n v="1179035.2"/>
    <n v="237.47"/>
    <n v="2166902.61"/>
    <n v="6329.9942159889924"/>
  </r>
  <r>
    <x v="12"/>
    <x v="7"/>
    <n v="502555.60999999993"/>
    <n v="475444.08"/>
    <n v="1184483.44"/>
    <n v="2871.8"/>
    <n v="2165354.9299999997"/>
    <n v="6256.5514860124695"/>
  </r>
  <r>
    <x v="12"/>
    <x v="8"/>
    <n v="413461.29"/>
    <n v="536878.80000000005"/>
    <n v="1182210.1200000001"/>
    <n v="-268.39"/>
    <n v="2132281.8199999998"/>
    <n v="6127.0705439498861"/>
  </r>
  <r>
    <x v="12"/>
    <x v="9"/>
    <n v="409437.1700000001"/>
    <n v="559699.20000000007"/>
    <n v="1192501.24"/>
    <n v="6.94"/>
    <n v="2161644.5500000003"/>
    <n v="6197.2332916676232"/>
  </r>
  <r>
    <x v="13"/>
    <x v="0"/>
    <n v="74.540000000000006"/>
    <n v="94.5"/>
    <n v="0"/>
    <m/>
    <n v="169.04000000000002"/>
    <n v="7.6309136872517165"/>
  </r>
  <r>
    <x v="13"/>
    <x v="1"/>
    <n v="39.229999999999997"/>
    <n v="42"/>
    <n v="0"/>
    <m/>
    <n v="81.22999999999999"/>
    <n v="3.6166518254674971"/>
  </r>
  <r>
    <x v="13"/>
    <x v="2"/>
    <n v="176.57000000000002"/>
    <n v="119"/>
    <n v="0"/>
    <m/>
    <n v="295.57000000000005"/>
    <n v="13.067332773332156"/>
  </r>
  <r>
    <x v="13"/>
    <x v="3"/>
    <n v="37.83"/>
    <n v="10.5"/>
    <n v="0"/>
    <m/>
    <n v="48.33"/>
    <n v="2.1185289089554202"/>
  </r>
  <r>
    <x v="13"/>
    <x v="4"/>
    <n v="17.47"/>
    <n v="7"/>
    <n v="0"/>
    <m/>
    <n v="24.47"/>
    <n v="1.0696800139884595"/>
  </r>
  <r>
    <x v="13"/>
    <x v="5"/>
    <n v="78.430000000000007"/>
    <n v="28"/>
    <n v="0"/>
    <m/>
    <n v="106.43"/>
    <n v="4.6177542519958346"/>
  </r>
  <r>
    <x v="13"/>
    <x v="6"/>
    <n v="400.47"/>
    <n v="322"/>
    <n v="0"/>
    <m/>
    <n v="722.47"/>
    <n v="31.079325475350601"/>
  </r>
  <r>
    <x v="13"/>
    <x v="7"/>
    <n v="45.23"/>
    <n v="77"/>
    <n v="0"/>
    <m/>
    <n v="122.22999999999999"/>
    <n v="5.225290697674418"/>
  </r>
  <r>
    <x v="13"/>
    <x v="8"/>
    <n v="97.03"/>
    <n v="236.25"/>
    <n v="0"/>
    <m/>
    <n v="333.28"/>
    <n v="14.289144229120218"/>
  </r>
  <r>
    <x v="13"/>
    <x v="9"/>
    <n v="33.840000000000003"/>
    <n v="140"/>
    <n v="0"/>
    <m/>
    <n v="173.84"/>
    <n v="7.485037674919268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dataPosition="0" applyNumberFormats="0" applyBorderFormats="0" applyFontFormats="0" applyPatternFormats="0" applyAlignmentFormats="0" applyWidthHeightFormats="1" dataCaption="Data" missingCaption="-" updatedVersion="3" showMemberPropertyTips="0" itemPrintTitles="1" createdVersion="1" indent="0" compact="0" compactData="0" gridDropZones="1">
  <location ref="B12:AI29" firstHeaderRow="1" firstDataRow="3" firstDataCol="1" rowPageCount="1" colPageCount="1"/>
  <pivotFields count="6">
    <pivotField axis="axisCol" compact="0" numFmtId="1" outline="0" subtotalTop="0" includeNewItemsInFilter="1">
      <items count="11">
        <item x="0"/>
        <item x="1"/>
        <item x="2"/>
        <item x="3"/>
        <item x="4"/>
        <item x="5"/>
        <item x="6"/>
        <item x="7"/>
        <item x="8"/>
        <item x="9"/>
        <item t="default"/>
      </items>
    </pivotField>
    <pivotField axis="axisPage" compact="0" outline="0" subtotalTop="0" showAll="0" includeNewItemsInFilter="1">
      <items count="6">
        <item x="0"/>
        <item x="4"/>
        <item x="1"/>
        <item x="2"/>
        <item x="3"/>
        <item t="default"/>
      </items>
    </pivotField>
    <pivotField axis="axisRow" compact="0" outline="0" subtotalTop="0" showAll="0" includeNewItemsInFilter="1">
      <items count="15">
        <item x="0"/>
        <item x="1"/>
        <item x="2"/>
        <item x="3"/>
        <item x="4"/>
        <item x="5"/>
        <item x="6"/>
        <item x="7"/>
        <item x="8"/>
        <item x="9"/>
        <item x="13"/>
        <item x="10"/>
        <item x="11"/>
        <item x="12"/>
        <item t="default"/>
      </items>
    </pivotField>
    <pivotField dataField="1" compact="0" outline="0" subtotalTop="0" showAll="0" includeNewItemsInFilter="1"/>
    <pivotField dataField="1" compact="0" outline="0" subtotalTop="0" showAll="0" includeNewItemsInFilter="1" defaultSubtotal="0"/>
    <pivotField dataField="1" compact="0" outline="0" subtotalTop="0" showAll="0" includeNewItemsInFilter="1" defaultSubtotal="0"/>
  </pivotFields>
  <rowFields count="1">
    <field x="2"/>
  </rowFields>
  <rowItems count="15">
    <i>
      <x/>
    </i>
    <i>
      <x v="1"/>
    </i>
    <i>
      <x v="2"/>
    </i>
    <i>
      <x v="3"/>
    </i>
    <i>
      <x v="4"/>
    </i>
    <i>
      <x v="5"/>
    </i>
    <i>
      <x v="6"/>
    </i>
    <i>
      <x v="7"/>
    </i>
    <i>
      <x v="8"/>
    </i>
    <i>
      <x v="9"/>
    </i>
    <i>
      <x v="10"/>
    </i>
    <i>
      <x v="11"/>
    </i>
    <i>
      <x v="12"/>
    </i>
    <i>
      <x v="13"/>
    </i>
    <i t="grand">
      <x/>
    </i>
  </rowItems>
  <colFields count="2">
    <field x="-2"/>
    <field x="0"/>
  </colFields>
  <colItems count="33">
    <i>
      <x/>
      <x/>
    </i>
    <i r="1">
      <x v="1"/>
    </i>
    <i r="1">
      <x v="2"/>
    </i>
    <i r="1">
      <x v="3"/>
    </i>
    <i r="1">
      <x v="4"/>
    </i>
    <i r="1">
      <x v="5"/>
    </i>
    <i r="1">
      <x v="6"/>
    </i>
    <i r="1">
      <x v="7"/>
    </i>
    <i r="1">
      <x v="8"/>
    </i>
    <i r="1">
      <x v="9"/>
    </i>
    <i i="1">
      <x v="1"/>
      <x/>
    </i>
    <i r="1" i="1">
      <x v="1"/>
    </i>
    <i r="1" i="1">
      <x v="2"/>
    </i>
    <i r="1" i="1">
      <x v="3"/>
    </i>
    <i r="1" i="1">
      <x v="4"/>
    </i>
    <i r="1" i="1">
      <x v="5"/>
    </i>
    <i r="1" i="1">
      <x v="6"/>
    </i>
    <i r="1" i="1">
      <x v="7"/>
    </i>
    <i r="1" i="1">
      <x v="8"/>
    </i>
    <i r="1" i="1">
      <x v="9"/>
    </i>
    <i i="2">
      <x v="2"/>
      <x/>
    </i>
    <i r="1" i="2">
      <x v="1"/>
    </i>
    <i r="1" i="2">
      <x v="2"/>
    </i>
    <i r="1" i="2">
      <x v="3"/>
    </i>
    <i r="1" i="2">
      <x v="4"/>
    </i>
    <i r="1" i="2">
      <x v="5"/>
    </i>
    <i r="1" i="2">
      <x v="6"/>
    </i>
    <i r="1" i="2">
      <x v="7"/>
    </i>
    <i r="1" i="2">
      <x v="8"/>
    </i>
    <i r="1" i="2">
      <x v="9"/>
    </i>
    <i t="grand">
      <x/>
    </i>
    <i t="grand" i="1">
      <x/>
    </i>
    <i t="grand" i="2">
      <x/>
    </i>
  </colItems>
  <pageFields count="1">
    <pageField fld="1" hier="0"/>
  </pageFields>
  <dataFields count="3">
    <dataField name="Sum of Number of Dispensed Items" fld="3" baseField="0" baseItem="0"/>
    <dataField name="Sum of DI Paid GIC excl. BB" fld="4" baseField="0" baseItem="0"/>
    <dataField name="Sum of DDDs AMS" fld="5" baseField="0" baseItem="0"/>
  </dataFields>
  <formats count="8">
    <format dxfId="15">
      <pivotArea field="1" type="button" dataOnly="0" labelOnly="1" outline="0" axis="axisPage" fieldPosition="0"/>
    </format>
    <format dxfId="14">
      <pivotArea dataOnly="0" labelOnly="1" outline="0" fieldPosition="0">
        <references count="1">
          <reference field="1" count="0"/>
        </references>
      </pivotArea>
    </format>
    <format dxfId="13">
      <pivotArea type="all" dataOnly="0" outline="0" fieldPosition="0"/>
    </format>
    <format dxfId="12">
      <pivotArea dataOnly="0" labelOnly="1" outline="0" fieldPosition="0">
        <references count="1">
          <reference field="1" count="1">
            <x v="1"/>
          </reference>
        </references>
      </pivotArea>
    </format>
    <format dxfId="11">
      <pivotArea field="1" type="button" dataOnly="0" labelOnly="1" outline="0" axis="axisPage" fieldPosition="0"/>
    </format>
    <format dxfId="10">
      <pivotArea dataOnly="0" labelOnly="1" outline="0" fieldPosition="0">
        <references count="1">
          <reference field="1" count="0"/>
        </references>
      </pivotArea>
    </format>
    <format dxfId="9">
      <pivotArea type="all" dataOnly="0" outline="0" fieldPosition="0"/>
    </format>
    <format dxfId="8">
      <pivotArea type="all" dataOnly="0"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5" cacheId="2" applyNumberFormats="0" applyBorderFormats="0" applyFontFormats="0" applyPatternFormats="0" applyAlignmentFormats="0" applyWidthHeightFormats="1" dataCaption="Data" updatedVersion="3" showMemberPropertyTips="0" colGrandTotals="0" itemPrintTitles="1" createdVersion="1" indent="0" showHeaders="0" compact="0" compactData="0" gridDropZones="1">
  <location ref="B12:G24" firstHeaderRow="1" firstDataRow="2" firstDataCol="1" rowPageCount="1" colPageCount="1"/>
  <pivotFields count="8">
    <pivotField axis="axisPage" compact="0" outline="0" subtotalTop="0" showAll="0" includeNewItemsInFilter="1">
      <items count="15">
        <item x="0"/>
        <item x="1"/>
        <item x="2"/>
        <item x="3"/>
        <item x="4"/>
        <item x="5"/>
        <item x="6"/>
        <item x="7"/>
        <item x="8"/>
        <item x="9"/>
        <item x="10"/>
        <item x="11"/>
        <item x="12"/>
        <item x="13"/>
        <item t="default"/>
      </items>
    </pivotField>
    <pivotField axis="axisRow" compact="0" numFmtId="1" outline="0" subtotalTop="0" showAll="0" includeNewItemsInFilter="1">
      <items count="12">
        <item m="1" x="10"/>
        <item x="0"/>
        <item x="1"/>
        <item x="2"/>
        <item x="3"/>
        <item x="4"/>
        <item x="5"/>
        <item x="6"/>
        <item x="7"/>
        <item x="8"/>
        <item x="9"/>
        <item t="default"/>
      </items>
    </pivotField>
    <pivotField dataField="1" compact="0" outline="0" subtotalTop="0" showAll="0" includeNewItemsInFilter="1" defaultSubtotal="0"/>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defaultSubtotal="0"/>
    <pivotField dataField="1" compact="0" outline="0" subtotalTop="0" showAll="0" includeNewItemsInFilter="1" defaultSubtotal="0"/>
  </pivotFields>
  <rowFields count="1">
    <field x="1"/>
  </rowFields>
  <rowItems count="11">
    <i>
      <x v="1"/>
    </i>
    <i>
      <x v="2"/>
    </i>
    <i>
      <x v="3"/>
    </i>
    <i>
      <x v="4"/>
    </i>
    <i>
      <x v="5"/>
    </i>
    <i>
      <x v="6"/>
    </i>
    <i>
      <x v="7"/>
    </i>
    <i>
      <x v="8"/>
    </i>
    <i>
      <x v="9"/>
    </i>
    <i>
      <x v="10"/>
    </i>
    <i t="grand">
      <x/>
    </i>
  </rowItems>
  <colFields count="1">
    <field x="-2"/>
  </colFields>
  <colItems count="5">
    <i>
      <x/>
    </i>
    <i i="1">
      <x v="1"/>
    </i>
    <i i="2">
      <x v="2"/>
    </i>
    <i i="3">
      <x v="3"/>
    </i>
    <i i="4">
      <x v="4"/>
    </i>
  </colItems>
  <pageFields count="1">
    <pageField fld="0" hier="0"/>
  </pageFields>
  <dataFields count="5">
    <dataField name="Sum of DI Paid GIC excl. BB" fld="2" baseField="0" baseItem="0"/>
    <dataField name="Sum of CP Methadone Dispensing Fee Paid" fld="3" baseField="0" baseItem="0"/>
    <dataField name="Sum of CP Supervised Dispensing Fee Paid" fld="4" baseField="0" baseItem="0"/>
    <dataField name="Sum of Adjustment Amount" fld="5" baseField="0" baseItem="0"/>
    <dataField name="Sum of Total cost per 1,000 population" fld="7" baseField="0" baseItem="0"/>
  </dataFields>
  <formats count="3">
    <format dxfId="7">
      <pivotArea type="all" dataOnly="0" outline="0" fieldPosition="0"/>
    </format>
    <format dxfId="6">
      <pivotArea field="0" type="button" dataOnly="0" labelOnly="1" outline="0" axis="axisPage" fieldPosition="0"/>
    </format>
    <format dxfId="5">
      <pivotArea dataOnly="0" labelOnly="1" outline="0" fieldPosition="0">
        <references count="1">
          <reference field="0" count="0"/>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6" cacheId="0" applyNumberFormats="0" applyBorderFormats="0" applyFontFormats="0" applyPatternFormats="0" applyAlignmentFormats="0" applyWidthHeightFormats="1" dataCaption="Data" updatedVersion="3" showMemberPropertyTips="0" itemPrintTitles="1" createdVersion="1" indent="0" compact="0" compactData="0" gridDropZones="1">
  <location ref="B11:E24" firstHeaderRow="1" firstDataRow="2" firstDataCol="1" rowPageCount="1" colPageCount="1"/>
  <pivotFields count="8">
    <pivotField axis="axisPage" compact="0" outline="0" subtotalTop="0" showAll="0" includeNewItemsInFilter="1">
      <items count="16">
        <item x="0"/>
        <item x="1"/>
        <item x="2"/>
        <item x="3"/>
        <item x="4"/>
        <item x="5"/>
        <item x="6"/>
        <item x="7"/>
        <item x="8"/>
        <item x="9"/>
        <item x="10"/>
        <item x="12"/>
        <item x="13"/>
        <item x="14"/>
        <item x="11"/>
        <item t="default"/>
      </items>
    </pivotField>
    <pivotField axis="axisRow" compact="0" numFmtId="1" outline="0" subtotalTop="0" showAll="0" includeNewItemsInFilter="1">
      <items count="12">
        <item x="0"/>
        <item x="1"/>
        <item x="2"/>
        <item x="3"/>
        <item x="4"/>
        <item x="5"/>
        <item x="6"/>
        <item x="7"/>
        <item x="8"/>
        <item x="9"/>
        <item x="10"/>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1"/>
  </rowFields>
  <rowItems count="12">
    <i>
      <x/>
    </i>
    <i>
      <x v="1"/>
    </i>
    <i>
      <x v="2"/>
    </i>
    <i>
      <x v="3"/>
    </i>
    <i>
      <x v="4"/>
    </i>
    <i>
      <x v="5"/>
    </i>
    <i>
      <x v="6"/>
    </i>
    <i>
      <x v="7"/>
    </i>
    <i>
      <x v="8"/>
    </i>
    <i>
      <x v="9"/>
    </i>
    <i>
      <x v="10"/>
    </i>
    <i t="grand">
      <x/>
    </i>
  </rowItems>
  <colFields count="1">
    <field x="-2"/>
  </colFields>
  <colItems count="3">
    <i>
      <x/>
    </i>
    <i i="1">
      <x v="1"/>
    </i>
    <i i="2">
      <x v="2"/>
    </i>
  </colItems>
  <pageFields count="1">
    <pageField fld="0" hier="0"/>
  </pageFields>
  <dataFields count="3">
    <dataField name="Sum of Dispensed Quantity" fld="2" baseField="0" baseItem="0"/>
    <dataField name="Sum of Number Of Dispensings" fld="3" baseField="0" baseItem="0"/>
    <dataField name="Sum of Number of Dispensed Items" fld="4" baseField="0" baseItem="0"/>
  </dataFields>
  <formats count="5">
    <format dxfId="4">
      <pivotArea type="all" dataOnly="0" outline="0" fieldPosition="0"/>
    </format>
    <format dxfId="3">
      <pivotArea field="0" type="button" dataOnly="0" labelOnly="1" outline="0" axis="axisPage" fieldPosition="0"/>
    </format>
    <format dxfId="2">
      <pivotArea dataOnly="0" labelOnly="1" outline="0" fieldPosition="0">
        <references count="1">
          <reference field="0" count="0"/>
        </references>
      </pivotArea>
    </format>
    <format dxfId="1">
      <pivotArea field="0" type="button" dataOnly="0" labelOnly="1" outline="0" axis="axisPage" fieldPosition="0"/>
    </format>
    <format dxfId="0">
      <pivotArea dataOnly="0" labelOnly="1" outline="0" fieldPosition="0">
        <references count="1">
          <reference field="0"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NHS Colours Office 2007 Theme">
  <a:themeElements>
    <a:clrScheme name="NHS Colours">
      <a:dk1>
        <a:srgbClr val="092869"/>
      </a:dk1>
      <a:lt1>
        <a:sysClr val="window" lastClr="FFFFFF"/>
      </a:lt1>
      <a:dk2>
        <a:srgbClr val="0391BF"/>
      </a:dk2>
      <a:lt2>
        <a:srgbClr val="FFFFFF"/>
      </a:lt2>
      <a:accent1>
        <a:srgbClr val="00A15F"/>
      </a:accent1>
      <a:accent2>
        <a:srgbClr val="67BF29"/>
      </a:accent2>
      <a:accent3>
        <a:srgbClr val="6B077B"/>
      </a:accent3>
      <a:accent4>
        <a:srgbClr val="FF0000"/>
      </a:accent4>
      <a:accent5>
        <a:srgbClr val="EE9C00"/>
      </a:accent5>
      <a:accent6>
        <a:srgbClr val="FFEC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sheetPr codeName="Sheet2">
    <pageSetUpPr fitToPage="1"/>
  </sheetPr>
  <dimension ref="B2:M35"/>
  <sheetViews>
    <sheetView tabSelected="1" zoomScale="85" zoomScaleNormal="85" workbookViewId="0"/>
  </sheetViews>
  <sheetFormatPr defaultRowHeight="12.75"/>
  <cols>
    <col min="1" max="1" width="1.7109375" style="128" customWidth="1"/>
    <col min="2" max="2" width="15.28515625" style="128" customWidth="1"/>
    <col min="3" max="3" width="9.140625" style="128"/>
    <col min="4" max="4" width="32.7109375" style="128" customWidth="1"/>
    <col min="5" max="10" width="12.140625" style="128" customWidth="1"/>
    <col min="11" max="16384" width="9.140625" style="128"/>
  </cols>
  <sheetData>
    <row r="2" spans="2:10" ht="12.75" customHeight="1">
      <c r="J2" s="21" t="s">
        <v>0</v>
      </c>
    </row>
    <row r="4" spans="2:10" ht="50.25" customHeight="1"/>
    <row r="6" spans="2:10" s="32" customFormat="1" ht="17.25" customHeight="1">
      <c r="B6" s="35" t="s">
        <v>39</v>
      </c>
      <c r="C6" s="32" t="s">
        <v>80</v>
      </c>
    </row>
    <row r="7" spans="2:10" s="32" customFormat="1" ht="17.25" customHeight="1">
      <c r="B7" s="35" t="s">
        <v>40</v>
      </c>
      <c r="C7" s="32" t="s">
        <v>165</v>
      </c>
    </row>
    <row r="8" spans="2:10" s="32" customFormat="1" ht="17.25" customHeight="1">
      <c r="B8" s="35" t="s">
        <v>41</v>
      </c>
      <c r="C8" s="32" t="s">
        <v>169</v>
      </c>
    </row>
    <row r="9" spans="2:10" s="32" customFormat="1" ht="27.75" customHeight="1">
      <c r="B9" s="35" t="s">
        <v>42</v>
      </c>
      <c r="C9" s="228" t="s">
        <v>54</v>
      </c>
      <c r="D9" s="228"/>
      <c r="E9" s="228"/>
      <c r="F9" s="228"/>
      <c r="G9" s="228"/>
      <c r="H9" s="228"/>
      <c r="I9" s="228"/>
      <c r="J9" s="228"/>
    </row>
    <row r="10" spans="2:10" s="32" customFormat="1" ht="17.25" customHeight="1">
      <c r="B10" s="35" t="s">
        <v>43</v>
      </c>
      <c r="C10" s="32" t="s">
        <v>166</v>
      </c>
    </row>
    <row r="11" spans="2:10" s="129" customFormat="1" ht="11.25" customHeight="1">
      <c r="B11" s="33"/>
      <c r="C11" s="33"/>
      <c r="D11" s="33"/>
      <c r="E11" s="33"/>
      <c r="F11" s="33"/>
      <c r="G11" s="33"/>
      <c r="H11" s="33"/>
      <c r="I11" s="33"/>
      <c r="J11" s="33"/>
    </row>
    <row r="12" spans="2:10" s="129" customFormat="1" ht="11.25" customHeight="1">
      <c r="B12" s="34"/>
      <c r="C12" s="34"/>
      <c r="D12" s="34"/>
      <c r="E12" s="34"/>
      <c r="F12" s="34"/>
      <c r="G12" s="34"/>
      <c r="H12" s="34"/>
    </row>
    <row r="13" spans="2:10" s="32" customFormat="1" ht="18" customHeight="1">
      <c r="B13" s="35" t="s">
        <v>44</v>
      </c>
      <c r="C13" s="31" t="s">
        <v>45</v>
      </c>
      <c r="D13" s="31" t="s">
        <v>46</v>
      </c>
      <c r="E13" s="31" t="s">
        <v>47</v>
      </c>
    </row>
    <row r="14" spans="2:10" s="32" customFormat="1" ht="18" customHeight="1">
      <c r="B14" s="35"/>
      <c r="C14" s="80">
        <v>1</v>
      </c>
      <c r="D14" s="32" t="s">
        <v>175</v>
      </c>
      <c r="E14" s="32" t="s">
        <v>176</v>
      </c>
    </row>
    <row r="15" spans="2:10" s="32" customFormat="1" ht="18" customHeight="1">
      <c r="B15" s="35"/>
      <c r="C15" s="80">
        <v>2</v>
      </c>
      <c r="D15" s="32" t="s">
        <v>48</v>
      </c>
      <c r="E15" s="32" t="s">
        <v>48</v>
      </c>
    </row>
    <row r="16" spans="2:10" s="32" customFormat="1" ht="30" customHeight="1">
      <c r="C16" s="80">
        <v>3</v>
      </c>
      <c r="D16" s="32" t="s">
        <v>135</v>
      </c>
      <c r="E16" s="227" t="s">
        <v>145</v>
      </c>
      <c r="F16" s="227"/>
      <c r="G16" s="227"/>
      <c r="H16" s="227"/>
      <c r="I16" s="227"/>
      <c r="J16" s="227"/>
    </row>
    <row r="17" spans="2:13" s="32" customFormat="1" ht="30" customHeight="1">
      <c r="C17" s="80">
        <v>4</v>
      </c>
      <c r="D17" s="32" t="s">
        <v>136</v>
      </c>
      <c r="E17" s="227" t="s">
        <v>156</v>
      </c>
      <c r="F17" s="227"/>
      <c r="G17" s="227"/>
      <c r="H17" s="227"/>
      <c r="I17" s="227"/>
      <c r="J17" s="227"/>
    </row>
    <row r="18" spans="2:13" s="32" customFormat="1" ht="18" customHeight="1">
      <c r="C18" s="80">
        <v>5</v>
      </c>
      <c r="D18" s="32" t="s">
        <v>137</v>
      </c>
      <c r="E18" s="32" t="s">
        <v>138</v>
      </c>
    </row>
    <row r="19" spans="2:13" s="32" customFormat="1" ht="18" customHeight="1">
      <c r="C19" s="80">
        <v>6</v>
      </c>
      <c r="D19" s="32" t="s">
        <v>158</v>
      </c>
      <c r="E19" s="32" t="s">
        <v>139</v>
      </c>
    </row>
    <row r="20" spans="2:13" s="32" customFormat="1" ht="30.75" customHeight="1">
      <c r="C20" s="80">
        <v>7</v>
      </c>
      <c r="D20" s="32" t="s">
        <v>163</v>
      </c>
      <c r="E20" s="227" t="s">
        <v>164</v>
      </c>
      <c r="F20" s="227"/>
      <c r="G20" s="227"/>
      <c r="H20" s="227"/>
      <c r="I20" s="227"/>
      <c r="J20" s="227"/>
    </row>
    <row r="21" spans="2:13" ht="12" customHeight="1">
      <c r="B21" s="33"/>
      <c r="C21" s="33"/>
      <c r="D21" s="33"/>
      <c r="E21" s="33"/>
      <c r="F21" s="33"/>
      <c r="G21" s="33"/>
      <c r="H21" s="33"/>
      <c r="I21" s="33"/>
      <c r="J21" s="33"/>
    </row>
    <row r="22" spans="2:13" ht="11.25" customHeight="1">
      <c r="B22" s="34"/>
      <c r="C22" s="34"/>
      <c r="D22" s="34"/>
      <c r="E22" s="34"/>
      <c r="F22" s="34"/>
      <c r="G22" s="34"/>
      <c r="H22" s="34"/>
    </row>
    <row r="23" spans="2:13" ht="18" customHeight="1">
      <c r="B23" s="22" t="s">
        <v>49</v>
      </c>
      <c r="G23" s="22"/>
    </row>
    <row r="24" spans="2:13" s="170" customFormat="1" ht="17.25" customHeight="1">
      <c r="B24" s="31">
        <v>1</v>
      </c>
      <c r="C24" s="32" t="s">
        <v>76</v>
      </c>
      <c r="D24" s="32"/>
      <c r="E24" s="32"/>
      <c r="F24" s="32"/>
      <c r="G24" s="32"/>
      <c r="H24" s="32"/>
      <c r="I24" s="32"/>
      <c r="J24" s="32"/>
    </row>
    <row r="25" spans="2:13" s="170" customFormat="1" ht="17.25" customHeight="1">
      <c r="B25" s="31">
        <v>2</v>
      </c>
      <c r="C25" s="32" t="s">
        <v>77</v>
      </c>
      <c r="D25" s="222"/>
      <c r="E25" s="222"/>
      <c r="F25" s="222"/>
      <c r="G25" s="222"/>
      <c r="H25" s="222"/>
      <c r="I25" s="222"/>
      <c r="J25" s="222"/>
    </row>
    <row r="26" spans="2:13" s="170" customFormat="1" ht="17.25" customHeight="1">
      <c r="B26" s="31">
        <v>4</v>
      </c>
      <c r="C26" s="227" t="s">
        <v>78</v>
      </c>
      <c r="D26" s="227"/>
      <c r="E26" s="227"/>
      <c r="F26" s="227"/>
      <c r="G26" s="227"/>
      <c r="H26" s="227"/>
      <c r="I26" s="227"/>
      <c r="J26" s="227"/>
    </row>
    <row r="27" spans="2:13" s="170" customFormat="1" ht="17.25" customHeight="1">
      <c r="B27" s="31">
        <v>5</v>
      </c>
      <c r="C27" s="32" t="s">
        <v>177</v>
      </c>
      <c r="D27" s="171"/>
      <c r="E27" s="171"/>
      <c r="F27" s="171"/>
      <c r="G27" s="171"/>
      <c r="H27" s="171"/>
      <c r="I27" s="171"/>
      <c r="J27" s="171"/>
    </row>
    <row r="28" spans="2:13" s="170" customFormat="1" ht="17.25" customHeight="1">
      <c r="B28" s="31">
        <v>6</v>
      </c>
      <c r="C28" s="32" t="s">
        <v>79</v>
      </c>
    </row>
    <row r="29" spans="2:13" s="170" customFormat="1" ht="17.25" customHeight="1">
      <c r="B29" s="31">
        <v>7</v>
      </c>
      <c r="C29" s="199" t="s">
        <v>170</v>
      </c>
    </row>
    <row r="30" spans="2:13" s="32" customFormat="1" ht="31.5" customHeight="1">
      <c r="B30" s="31">
        <v>8</v>
      </c>
      <c r="C30" s="227" t="s">
        <v>174</v>
      </c>
      <c r="D30" s="227"/>
      <c r="E30" s="227"/>
      <c r="F30" s="227"/>
      <c r="G30" s="227"/>
      <c r="H30" s="227"/>
      <c r="I30" s="227"/>
      <c r="J30" s="227"/>
    </row>
    <row r="31" spans="2:13" s="32" customFormat="1" ht="95.25" customHeight="1">
      <c r="B31" s="31">
        <v>9</v>
      </c>
      <c r="C31" s="227" t="s">
        <v>81</v>
      </c>
      <c r="D31" s="227"/>
      <c r="E31" s="227"/>
      <c r="F31" s="227"/>
      <c r="G31" s="227"/>
      <c r="H31" s="227"/>
      <c r="I31" s="227"/>
      <c r="J31" s="227"/>
      <c r="K31" s="70"/>
      <c r="L31" s="70"/>
      <c r="M31" s="70"/>
    </row>
    <row r="32" spans="2:13" s="158" customFormat="1" ht="33" customHeight="1">
      <c r="B32" s="223">
        <v>10</v>
      </c>
      <c r="C32" s="226" t="s">
        <v>182</v>
      </c>
      <c r="D32" s="226"/>
      <c r="E32" s="226"/>
      <c r="F32" s="226"/>
      <c r="G32" s="226"/>
      <c r="H32" s="226"/>
      <c r="I32" s="226"/>
      <c r="J32" s="226"/>
    </row>
    <row r="33" spans="2:10" s="172" customFormat="1" ht="24" customHeight="1">
      <c r="B33" s="223">
        <v>11</v>
      </c>
      <c r="C33" s="225" t="s">
        <v>183</v>
      </c>
      <c r="D33" s="225"/>
      <c r="E33" s="225"/>
      <c r="F33" s="225"/>
      <c r="G33" s="225"/>
      <c r="H33" s="225"/>
      <c r="I33" s="225"/>
      <c r="J33" s="225"/>
    </row>
    <row r="34" spans="2:10" s="172" customFormat="1"/>
    <row r="35" spans="2:10" s="172" customFormat="1"/>
  </sheetData>
  <mergeCells count="9">
    <mergeCell ref="C9:J9"/>
    <mergeCell ref="E16:J16"/>
    <mergeCell ref="E17:J17"/>
    <mergeCell ref="E20:J20"/>
    <mergeCell ref="C33:J33"/>
    <mergeCell ref="C32:J32"/>
    <mergeCell ref="C26:J26"/>
    <mergeCell ref="C31:J31"/>
    <mergeCell ref="C30:J30"/>
  </mergeCells>
  <pageMargins left="0.70866141732283472" right="0.70866141732283472" top="0.74803149606299213" bottom="0.74803149606299213" header="0.31496062992125984" footer="0.31496062992125984"/>
  <pageSetup paperSize="9" scale="67" orientation="portrait" r:id="rId1"/>
  <drawing r:id="rId2"/>
</worksheet>
</file>

<file path=xl/worksheets/sheet10.xml><?xml version="1.0" encoding="utf-8"?>
<worksheet xmlns="http://schemas.openxmlformats.org/spreadsheetml/2006/main" xmlns:r="http://schemas.openxmlformats.org/officeDocument/2006/relationships">
  <sheetPr codeName="Sheet9"/>
  <dimension ref="A1:H146"/>
  <sheetViews>
    <sheetView topLeftCell="A137" workbookViewId="0">
      <selection activeCell="H148" sqref="H148"/>
    </sheetView>
  </sheetViews>
  <sheetFormatPr defaultRowHeight="12.75"/>
  <cols>
    <col min="1" max="8" width="14.7109375" style="57" customWidth="1"/>
    <col min="9" max="16384" width="9.140625" style="57"/>
  </cols>
  <sheetData>
    <row r="1" spans="1:8" s="56" customFormat="1" ht="7.5" customHeight="1"/>
    <row r="2" spans="1:8" s="56" customFormat="1" ht="15.75" customHeight="1">
      <c r="A2" s="237" t="s">
        <v>125</v>
      </c>
      <c r="B2" s="237"/>
    </row>
    <row r="3" spans="1:8" s="56" customFormat="1" ht="29.25" customHeight="1"/>
    <row r="4" spans="1:8" s="56" customFormat="1" ht="18" customHeight="1">
      <c r="A4" s="173" t="s">
        <v>113</v>
      </c>
      <c r="B4" s="173" t="s">
        <v>111</v>
      </c>
      <c r="C4" s="173" t="s">
        <v>126</v>
      </c>
      <c r="D4" s="173" t="s">
        <v>127</v>
      </c>
      <c r="E4" s="173" t="s">
        <v>12</v>
      </c>
      <c r="F4" s="173" t="s">
        <v>128</v>
      </c>
      <c r="G4" s="173" t="s">
        <v>129</v>
      </c>
      <c r="H4" s="173" t="s">
        <v>130</v>
      </c>
    </row>
    <row r="5" spans="1:8" s="56" customFormat="1" ht="18" customHeight="1">
      <c r="A5" s="174" t="s">
        <v>97</v>
      </c>
      <c r="B5" s="168">
        <v>2004</v>
      </c>
      <c r="C5" s="153">
        <v>28288424</v>
      </c>
      <c r="D5" s="153">
        <v>307930</v>
      </c>
      <c r="E5" s="153">
        <v>47229</v>
      </c>
      <c r="F5" s="153">
        <v>6.5199347858307393</v>
      </c>
      <c r="G5" s="153">
        <v>598.96301001503309</v>
      </c>
      <c r="H5" s="153">
        <v>91.866411197350047</v>
      </c>
    </row>
    <row r="6" spans="1:8" s="56" customFormat="1" ht="18" customHeight="1">
      <c r="A6" s="174" t="s">
        <v>97</v>
      </c>
      <c r="B6" s="168">
        <v>2005</v>
      </c>
      <c r="C6" s="153">
        <v>34770370.129999995</v>
      </c>
      <c r="D6" s="153">
        <v>353738</v>
      </c>
      <c r="E6" s="153">
        <v>56604</v>
      </c>
      <c r="F6" s="153">
        <v>6.2493463359479895</v>
      </c>
      <c r="G6" s="153">
        <v>614.27408186700575</v>
      </c>
      <c r="H6" s="153">
        <v>98.294133313356198</v>
      </c>
    </row>
    <row r="7" spans="1:8" s="56" customFormat="1" ht="18" customHeight="1">
      <c r="A7" s="174" t="s">
        <v>97</v>
      </c>
      <c r="B7" s="168">
        <v>2006</v>
      </c>
      <c r="C7" s="153">
        <v>40702410</v>
      </c>
      <c r="D7" s="153">
        <v>389642</v>
      </c>
      <c r="E7" s="153">
        <v>65821</v>
      </c>
      <c r="F7" s="153">
        <v>5.9197216693760346</v>
      </c>
      <c r="G7" s="153">
        <v>618.38030415824733</v>
      </c>
      <c r="H7" s="153">
        <v>104.46104372731892</v>
      </c>
    </row>
    <row r="8" spans="1:8" s="56" customFormat="1" ht="18" customHeight="1">
      <c r="A8" s="174" t="s">
        <v>97</v>
      </c>
      <c r="B8" s="168">
        <v>2007</v>
      </c>
      <c r="C8" s="153">
        <v>46167729.240000002</v>
      </c>
      <c r="D8" s="153">
        <v>424141</v>
      </c>
      <c r="E8" s="153">
        <v>57116</v>
      </c>
      <c r="F8" s="153">
        <v>7.4259577001190555</v>
      </c>
      <c r="G8" s="153">
        <v>808.31516982982009</v>
      </c>
      <c r="H8" s="153">
        <v>108.84995612308171</v>
      </c>
    </row>
    <row r="9" spans="1:8" s="56" customFormat="1" ht="18" customHeight="1">
      <c r="A9" s="174" t="s">
        <v>97</v>
      </c>
      <c r="B9" s="168">
        <v>2008</v>
      </c>
      <c r="C9" s="153">
        <v>50908003</v>
      </c>
      <c r="D9" s="153">
        <v>449815</v>
      </c>
      <c r="E9" s="153">
        <v>46440</v>
      </c>
      <c r="F9" s="153">
        <v>9.6859388458225659</v>
      </c>
      <c r="G9" s="153">
        <v>1096.2102282515073</v>
      </c>
      <c r="H9" s="153">
        <v>113.17542322954992</v>
      </c>
    </row>
    <row r="10" spans="1:8" s="56" customFormat="1" ht="18" customHeight="1">
      <c r="A10" s="174" t="s">
        <v>97</v>
      </c>
      <c r="B10" s="168">
        <v>2009</v>
      </c>
      <c r="C10" s="153">
        <v>51812157.350000001</v>
      </c>
      <c r="D10" s="153">
        <v>466654</v>
      </c>
      <c r="E10" s="153">
        <v>47071</v>
      </c>
      <c r="F10" s="153">
        <v>9.9138322958934371</v>
      </c>
      <c r="G10" s="153">
        <v>1100.7235314737311</v>
      </c>
      <c r="H10" s="153">
        <v>111.02906511033871</v>
      </c>
    </row>
    <row r="11" spans="1:8" s="56" customFormat="1" ht="18" customHeight="1">
      <c r="A11" s="174" t="s">
        <v>97</v>
      </c>
      <c r="B11" s="168">
        <v>2010</v>
      </c>
      <c r="C11" s="153">
        <v>59723135</v>
      </c>
      <c r="D11" s="153">
        <v>587181</v>
      </c>
      <c r="E11" s="153">
        <v>55910</v>
      </c>
      <c r="F11" s="153">
        <v>10.502253621892327</v>
      </c>
      <c r="G11" s="153">
        <v>1068.2013056698265</v>
      </c>
      <c r="H11" s="153">
        <v>101.71162724951931</v>
      </c>
    </row>
    <row r="12" spans="1:8" s="56" customFormat="1" ht="18" customHeight="1">
      <c r="A12" s="174" t="s">
        <v>97</v>
      </c>
      <c r="B12" s="168">
        <v>2011</v>
      </c>
      <c r="C12" s="153">
        <v>60828045.300000004</v>
      </c>
      <c r="D12" s="153">
        <v>611265</v>
      </c>
      <c r="E12" s="153">
        <v>59356</v>
      </c>
      <c r="F12" s="153">
        <v>10.298284924860166</v>
      </c>
      <c r="G12" s="153">
        <v>1024.8002779836918</v>
      </c>
      <c r="H12" s="153">
        <v>99.511742533925556</v>
      </c>
    </row>
    <row r="13" spans="1:8" s="56" customFormat="1" ht="18" customHeight="1">
      <c r="A13" s="174" t="s">
        <v>97</v>
      </c>
      <c r="B13" s="168">
        <v>2012</v>
      </c>
      <c r="C13" s="153">
        <v>57921314</v>
      </c>
      <c r="D13" s="153">
        <v>624835</v>
      </c>
      <c r="E13" s="153">
        <v>58027</v>
      </c>
      <c r="F13" s="153">
        <v>10.768004549606218</v>
      </c>
      <c r="G13" s="153">
        <v>998.17867544418982</v>
      </c>
      <c r="H13" s="153">
        <v>92.698574823753475</v>
      </c>
    </row>
    <row r="14" spans="1:8" s="56" customFormat="1" ht="18" customHeight="1">
      <c r="A14" s="174" t="s">
        <v>97</v>
      </c>
      <c r="B14" s="168">
        <v>2013</v>
      </c>
      <c r="C14" s="153">
        <v>55253515</v>
      </c>
      <c r="D14" s="153">
        <v>633960</v>
      </c>
      <c r="E14" s="153">
        <v>55557</v>
      </c>
      <c r="F14" s="153">
        <v>11.410983314433825</v>
      </c>
      <c r="G14" s="153">
        <v>994.53741202728725</v>
      </c>
      <c r="H14" s="153">
        <v>87.156153385071619</v>
      </c>
    </row>
    <row r="15" spans="1:8" s="56" customFormat="1" ht="18" customHeight="1">
      <c r="A15" s="174" t="s">
        <v>98</v>
      </c>
      <c r="B15" s="168">
        <v>2004</v>
      </c>
      <c r="C15" s="153">
        <v>1046413</v>
      </c>
      <c r="D15" s="153">
        <v>11459</v>
      </c>
      <c r="E15" s="153">
        <v>1121</v>
      </c>
      <c r="F15" s="153">
        <v>10.222123104371097</v>
      </c>
      <c r="G15" s="153">
        <v>933.46387154326499</v>
      </c>
      <c r="H15" s="153">
        <v>91.318003316170689</v>
      </c>
    </row>
    <row r="16" spans="1:8" s="56" customFormat="1" ht="18" customHeight="1">
      <c r="A16" s="174" t="s">
        <v>98</v>
      </c>
      <c r="B16" s="168">
        <v>2005</v>
      </c>
      <c r="C16" s="153">
        <v>1295149.5</v>
      </c>
      <c r="D16" s="153">
        <v>13508</v>
      </c>
      <c r="E16" s="153">
        <v>1322</v>
      </c>
      <c r="F16" s="153">
        <v>10.2178517397882</v>
      </c>
      <c r="G16" s="153">
        <v>979.68948562783658</v>
      </c>
      <c r="H16" s="153">
        <v>95.880182114302642</v>
      </c>
    </row>
    <row r="17" spans="1:8" s="56" customFormat="1" ht="18" customHeight="1">
      <c r="A17" s="174" t="s">
        <v>98</v>
      </c>
      <c r="B17" s="168">
        <v>2006</v>
      </c>
      <c r="C17" s="153">
        <v>2088666</v>
      </c>
      <c r="D17" s="153">
        <v>19860</v>
      </c>
      <c r="E17" s="153">
        <v>1794</v>
      </c>
      <c r="F17" s="153">
        <v>11.070234113712374</v>
      </c>
      <c r="G17" s="153">
        <v>1164.2508361204013</v>
      </c>
      <c r="H17" s="153">
        <v>105.16948640483383</v>
      </c>
    </row>
    <row r="18" spans="1:8" s="56" customFormat="1" ht="18" customHeight="1">
      <c r="A18" s="174" t="s">
        <v>98</v>
      </c>
      <c r="B18" s="168">
        <v>2007</v>
      </c>
      <c r="C18" s="153">
        <v>2307569.5</v>
      </c>
      <c r="D18" s="153">
        <v>21518</v>
      </c>
      <c r="E18" s="153">
        <v>1970</v>
      </c>
      <c r="F18" s="153">
        <v>10.922842639593908</v>
      </c>
      <c r="G18" s="153">
        <v>1171.355076142132</v>
      </c>
      <c r="H18" s="153">
        <v>107.23903243795891</v>
      </c>
    </row>
    <row r="19" spans="1:8" s="56" customFormat="1" ht="18" customHeight="1">
      <c r="A19" s="174" t="s">
        <v>98</v>
      </c>
      <c r="B19" s="168">
        <v>2008</v>
      </c>
      <c r="C19" s="153">
        <v>2890104</v>
      </c>
      <c r="D19" s="153">
        <v>26743</v>
      </c>
      <c r="E19" s="153">
        <v>2334</v>
      </c>
      <c r="F19" s="153">
        <v>11.458011996572408</v>
      </c>
      <c r="G19" s="153">
        <v>1238.2622107969153</v>
      </c>
      <c r="H19" s="153">
        <v>108.06955091051864</v>
      </c>
    </row>
    <row r="20" spans="1:8" s="56" customFormat="1" ht="18" customHeight="1">
      <c r="A20" s="174" t="s">
        <v>98</v>
      </c>
      <c r="B20" s="168">
        <v>2009</v>
      </c>
      <c r="C20" s="153">
        <v>2858515</v>
      </c>
      <c r="D20" s="153">
        <v>28489</v>
      </c>
      <c r="E20" s="153">
        <v>2349</v>
      </c>
      <c r="F20" s="153">
        <v>12.128139633886761</v>
      </c>
      <c r="G20" s="153">
        <v>1216.9071945508726</v>
      </c>
      <c r="H20" s="153">
        <v>100.33749868370248</v>
      </c>
    </row>
    <row r="21" spans="1:8" s="56" customFormat="1" ht="18" customHeight="1">
      <c r="A21" s="174" t="s">
        <v>98</v>
      </c>
      <c r="B21" s="168">
        <v>2010</v>
      </c>
      <c r="C21" s="153">
        <v>3171869</v>
      </c>
      <c r="D21" s="153">
        <v>36422</v>
      </c>
      <c r="E21" s="153">
        <v>2809</v>
      </c>
      <c r="F21" s="153">
        <v>12.966180135279458</v>
      </c>
      <c r="G21" s="153">
        <v>1129.1808472766108</v>
      </c>
      <c r="H21" s="153">
        <v>87.086623469331727</v>
      </c>
    </row>
    <row r="22" spans="1:8" s="56" customFormat="1" ht="18" customHeight="1">
      <c r="A22" s="174" t="s">
        <v>98</v>
      </c>
      <c r="B22" s="168">
        <v>2011</v>
      </c>
      <c r="C22" s="153">
        <v>2981731</v>
      </c>
      <c r="D22" s="153">
        <v>38146</v>
      </c>
      <c r="E22" s="153">
        <v>2779</v>
      </c>
      <c r="F22" s="153">
        <v>13.726520331054337</v>
      </c>
      <c r="G22" s="153">
        <v>1072.9510615329255</v>
      </c>
      <c r="H22" s="153">
        <v>78.166282178996482</v>
      </c>
    </row>
    <row r="23" spans="1:8" s="56" customFormat="1" ht="18" customHeight="1">
      <c r="A23" s="174" t="s">
        <v>98</v>
      </c>
      <c r="B23" s="168">
        <v>2012</v>
      </c>
      <c r="C23" s="153">
        <v>2915898</v>
      </c>
      <c r="D23" s="153">
        <v>37148</v>
      </c>
      <c r="E23" s="153">
        <v>2957</v>
      </c>
      <c r="F23" s="153">
        <v>12.562732499154549</v>
      </c>
      <c r="G23" s="153">
        <v>986.10010145417652</v>
      </c>
      <c r="H23" s="153">
        <v>78.494077743081732</v>
      </c>
    </row>
    <row r="24" spans="1:8" s="56" customFormat="1" ht="18" customHeight="1">
      <c r="A24" s="174" t="s">
        <v>98</v>
      </c>
      <c r="B24" s="168">
        <v>2013</v>
      </c>
      <c r="C24" s="153">
        <v>2486212</v>
      </c>
      <c r="D24" s="153">
        <v>33021</v>
      </c>
      <c r="E24" s="153">
        <v>2635</v>
      </c>
      <c r="F24" s="153">
        <v>12.531688804554079</v>
      </c>
      <c r="G24" s="153">
        <v>943.53396584440225</v>
      </c>
      <c r="H24" s="153">
        <v>75.291844583749736</v>
      </c>
    </row>
    <row r="25" spans="1:8" s="56" customFormat="1" ht="18" customHeight="1">
      <c r="A25" s="174" t="s">
        <v>99</v>
      </c>
      <c r="B25" s="168">
        <v>2004</v>
      </c>
      <c r="C25" s="153">
        <v>6117473</v>
      </c>
      <c r="D25" s="153">
        <v>100838</v>
      </c>
      <c r="E25" s="153">
        <v>12263</v>
      </c>
      <c r="F25" s="153">
        <v>8.2229470765718009</v>
      </c>
      <c r="G25" s="153">
        <v>498.85615265432602</v>
      </c>
      <c r="H25" s="153">
        <v>60.666346020349472</v>
      </c>
    </row>
    <row r="26" spans="1:8" s="56" customFormat="1" ht="18" customHeight="1">
      <c r="A26" s="174" t="s">
        <v>99</v>
      </c>
      <c r="B26" s="168">
        <v>2005</v>
      </c>
      <c r="C26" s="153">
        <v>6696100</v>
      </c>
      <c r="D26" s="153">
        <v>110371</v>
      </c>
      <c r="E26" s="153">
        <v>12324</v>
      </c>
      <c r="F26" s="153">
        <v>8.9557773450178519</v>
      </c>
      <c r="G26" s="153">
        <v>543.3382018825057</v>
      </c>
      <c r="H26" s="153">
        <v>60.669016317692147</v>
      </c>
    </row>
    <row r="27" spans="1:8" s="56" customFormat="1" ht="18" customHeight="1">
      <c r="A27" s="174" t="s">
        <v>99</v>
      </c>
      <c r="B27" s="168">
        <v>2006</v>
      </c>
      <c r="C27" s="153">
        <v>7750095.5</v>
      </c>
      <c r="D27" s="153">
        <v>136786</v>
      </c>
      <c r="E27" s="153">
        <v>12944</v>
      </c>
      <c r="F27" s="153">
        <v>10.567521631644006</v>
      </c>
      <c r="G27" s="153">
        <v>598.74038164400497</v>
      </c>
      <c r="H27" s="153">
        <v>56.658543271972277</v>
      </c>
    </row>
    <row r="28" spans="1:8" s="56" customFormat="1" ht="18" customHeight="1">
      <c r="A28" s="174" t="s">
        <v>99</v>
      </c>
      <c r="B28" s="168">
        <v>2007</v>
      </c>
      <c r="C28" s="153">
        <v>8913382</v>
      </c>
      <c r="D28" s="153">
        <v>150548</v>
      </c>
      <c r="E28" s="153">
        <v>14120</v>
      </c>
      <c r="F28" s="153">
        <v>10.662039660056656</v>
      </c>
      <c r="G28" s="153">
        <v>631.25934844192636</v>
      </c>
      <c r="H28" s="153">
        <v>59.206246512740123</v>
      </c>
    </row>
    <row r="29" spans="1:8" s="56" customFormat="1" ht="18" customHeight="1">
      <c r="A29" s="174" t="s">
        <v>99</v>
      </c>
      <c r="B29" s="168">
        <v>2008</v>
      </c>
      <c r="C29" s="153">
        <v>9932597</v>
      </c>
      <c r="D29" s="153">
        <v>151700</v>
      </c>
      <c r="E29" s="153">
        <v>14604</v>
      </c>
      <c r="F29" s="153">
        <v>10.387565050671048</v>
      </c>
      <c r="G29" s="153">
        <v>680.12852643111478</v>
      </c>
      <c r="H29" s="153">
        <v>65.475260382333559</v>
      </c>
    </row>
    <row r="30" spans="1:8" s="56" customFormat="1" ht="18" customHeight="1">
      <c r="A30" s="174" t="s">
        <v>99</v>
      </c>
      <c r="B30" s="168">
        <v>2009</v>
      </c>
      <c r="C30" s="153">
        <v>11138459</v>
      </c>
      <c r="D30" s="153">
        <v>154746</v>
      </c>
      <c r="E30" s="153">
        <v>15578</v>
      </c>
      <c r="F30" s="153">
        <v>9.9336243420207992</v>
      </c>
      <c r="G30" s="153">
        <v>715.01213249454361</v>
      </c>
      <c r="H30" s="153">
        <v>71.978978455016602</v>
      </c>
    </row>
    <row r="31" spans="1:8" s="56" customFormat="1" ht="18" customHeight="1">
      <c r="A31" s="174" t="s">
        <v>99</v>
      </c>
      <c r="B31" s="168">
        <v>2010</v>
      </c>
      <c r="C31" s="153">
        <v>11681303</v>
      </c>
      <c r="D31" s="153">
        <v>161585</v>
      </c>
      <c r="E31" s="153">
        <v>15779</v>
      </c>
      <c r="F31" s="153">
        <v>10.240509537993535</v>
      </c>
      <c r="G31" s="153">
        <v>740.30692692819571</v>
      </c>
      <c r="H31" s="153">
        <v>72.292001113964787</v>
      </c>
    </row>
    <row r="32" spans="1:8" s="56" customFormat="1" ht="18" customHeight="1">
      <c r="A32" s="174" t="s">
        <v>99</v>
      </c>
      <c r="B32" s="168">
        <v>2011</v>
      </c>
      <c r="C32" s="153">
        <v>11244979</v>
      </c>
      <c r="D32" s="153">
        <v>156145</v>
      </c>
      <c r="E32" s="153">
        <v>15219</v>
      </c>
      <c r="F32" s="153">
        <v>10.259872527761351</v>
      </c>
      <c r="G32" s="153">
        <v>738.87765293383268</v>
      </c>
      <c r="H32" s="153">
        <v>72.016260527074195</v>
      </c>
    </row>
    <row r="33" spans="1:8" s="56" customFormat="1" ht="18" customHeight="1">
      <c r="A33" s="174" t="s">
        <v>99</v>
      </c>
      <c r="B33" s="168">
        <v>2012</v>
      </c>
      <c r="C33" s="153">
        <v>11402864</v>
      </c>
      <c r="D33" s="153">
        <v>154248</v>
      </c>
      <c r="E33" s="153">
        <v>14993</v>
      </c>
      <c r="F33" s="153">
        <v>10.288001067164677</v>
      </c>
      <c r="G33" s="153">
        <v>760.54585473220834</v>
      </c>
      <c r="H33" s="153">
        <v>73.925522535138214</v>
      </c>
    </row>
    <row r="34" spans="1:8" s="56" customFormat="1" ht="18" customHeight="1">
      <c r="A34" s="174" t="s">
        <v>99</v>
      </c>
      <c r="B34" s="168">
        <v>2013</v>
      </c>
      <c r="C34" s="153">
        <v>11286462</v>
      </c>
      <c r="D34" s="153">
        <v>154728</v>
      </c>
      <c r="E34" s="153">
        <v>14866</v>
      </c>
      <c r="F34" s="153">
        <v>10.408179739001749</v>
      </c>
      <c r="G34" s="153">
        <v>759.21310372662447</v>
      </c>
      <c r="H34" s="153">
        <v>72.943888630370722</v>
      </c>
    </row>
    <row r="35" spans="1:8" s="56" customFormat="1" ht="18" customHeight="1">
      <c r="A35" s="174" t="s">
        <v>100</v>
      </c>
      <c r="B35" s="168">
        <v>2004</v>
      </c>
      <c r="C35" s="153">
        <v>10375049</v>
      </c>
      <c r="D35" s="153">
        <v>140630</v>
      </c>
      <c r="E35" s="153">
        <v>13702</v>
      </c>
      <c r="F35" s="153">
        <v>10.26346518756386</v>
      </c>
      <c r="G35" s="153">
        <v>757.19230769230774</v>
      </c>
      <c r="H35" s="153">
        <v>73.77550309322335</v>
      </c>
    </row>
    <row r="36" spans="1:8" s="56" customFormat="1" ht="18" customHeight="1">
      <c r="A36" s="174" t="s">
        <v>100</v>
      </c>
      <c r="B36" s="168">
        <v>2005</v>
      </c>
      <c r="C36" s="153">
        <v>12283274</v>
      </c>
      <c r="D36" s="153">
        <v>154882</v>
      </c>
      <c r="E36" s="153">
        <v>13650</v>
      </c>
      <c r="F36" s="153">
        <v>11.346666666666666</v>
      </c>
      <c r="G36" s="153">
        <v>899.87355311355316</v>
      </c>
      <c r="H36" s="153">
        <v>79.307304916000575</v>
      </c>
    </row>
    <row r="37" spans="1:8" s="56" customFormat="1" ht="18" customHeight="1">
      <c r="A37" s="174" t="s">
        <v>100</v>
      </c>
      <c r="B37" s="168">
        <v>2006</v>
      </c>
      <c r="C37" s="153">
        <v>16702571</v>
      </c>
      <c r="D37" s="153">
        <v>190784</v>
      </c>
      <c r="E37" s="153">
        <v>14968</v>
      </c>
      <c r="F37" s="153">
        <v>12.746125066809192</v>
      </c>
      <c r="G37" s="153">
        <v>1115.8852886157135</v>
      </c>
      <c r="H37" s="153">
        <v>87.547021762831264</v>
      </c>
    </row>
    <row r="38" spans="1:8" s="56" customFormat="1" ht="18" customHeight="1">
      <c r="A38" s="174" t="s">
        <v>100</v>
      </c>
      <c r="B38" s="168">
        <v>2007</v>
      </c>
      <c r="C38" s="153">
        <v>26251862</v>
      </c>
      <c r="D38" s="153">
        <v>265747</v>
      </c>
      <c r="E38" s="153">
        <v>18721</v>
      </c>
      <c r="F38" s="153">
        <v>14.195128465359756</v>
      </c>
      <c r="G38" s="153">
        <v>1402.2681480690135</v>
      </c>
      <c r="H38" s="153">
        <v>98.78516784761446</v>
      </c>
    </row>
    <row r="39" spans="1:8" s="56" customFormat="1" ht="18" customHeight="1">
      <c r="A39" s="174" t="s">
        <v>100</v>
      </c>
      <c r="B39" s="168">
        <v>2008</v>
      </c>
      <c r="C39" s="153">
        <v>35139951</v>
      </c>
      <c r="D39" s="153">
        <v>307550</v>
      </c>
      <c r="E39" s="153">
        <v>20303</v>
      </c>
      <c r="F39" s="153">
        <v>15.148007683593558</v>
      </c>
      <c r="G39" s="153">
        <v>1730.7762892183421</v>
      </c>
      <c r="H39" s="153">
        <v>114.25768492927979</v>
      </c>
    </row>
    <row r="40" spans="1:8" s="56" customFormat="1" ht="18" customHeight="1">
      <c r="A40" s="174" t="s">
        <v>100</v>
      </c>
      <c r="B40" s="168">
        <v>2009</v>
      </c>
      <c r="C40" s="153">
        <v>37296151</v>
      </c>
      <c r="D40" s="153">
        <v>313998</v>
      </c>
      <c r="E40" s="153">
        <v>20648</v>
      </c>
      <c r="F40" s="153">
        <v>15.207187136768693</v>
      </c>
      <c r="G40" s="153">
        <v>1806.2839500193722</v>
      </c>
      <c r="H40" s="153">
        <v>118.77830750514335</v>
      </c>
    </row>
    <row r="41" spans="1:8" s="56" customFormat="1" ht="18" customHeight="1">
      <c r="A41" s="174" t="s">
        <v>100</v>
      </c>
      <c r="B41" s="168">
        <v>2010</v>
      </c>
      <c r="C41" s="153">
        <v>37312620.5</v>
      </c>
      <c r="D41" s="153">
        <v>314483</v>
      </c>
      <c r="E41" s="153">
        <v>20588</v>
      </c>
      <c r="F41" s="153">
        <v>15.275063143578784</v>
      </c>
      <c r="G41" s="153">
        <v>1812.3479939770741</v>
      </c>
      <c r="H41" s="153">
        <v>118.64749604907101</v>
      </c>
    </row>
    <row r="42" spans="1:8" s="56" customFormat="1" ht="18" customHeight="1">
      <c r="A42" s="174" t="s">
        <v>100</v>
      </c>
      <c r="B42" s="168">
        <v>2011</v>
      </c>
      <c r="C42" s="153">
        <v>33183400</v>
      </c>
      <c r="D42" s="153">
        <v>293172</v>
      </c>
      <c r="E42" s="153">
        <v>19947</v>
      </c>
      <c r="F42" s="153">
        <v>14.697548503534366</v>
      </c>
      <c r="G42" s="153">
        <v>1663.5784829798968</v>
      </c>
      <c r="H42" s="153">
        <v>113.18748038694009</v>
      </c>
    </row>
    <row r="43" spans="1:8" s="56" customFormat="1" ht="18" customHeight="1">
      <c r="A43" s="174" t="s">
        <v>100</v>
      </c>
      <c r="B43" s="168">
        <v>2012</v>
      </c>
      <c r="C43" s="153">
        <v>28996590.5</v>
      </c>
      <c r="D43" s="153">
        <v>270380</v>
      </c>
      <c r="E43" s="153">
        <v>18507</v>
      </c>
      <c r="F43" s="153">
        <v>14.609607175663262</v>
      </c>
      <c r="G43" s="153">
        <v>1566.7904306478629</v>
      </c>
      <c r="H43" s="153">
        <v>107.24384384939715</v>
      </c>
    </row>
    <row r="44" spans="1:8" s="56" customFormat="1" ht="18" customHeight="1">
      <c r="A44" s="174" t="s">
        <v>100</v>
      </c>
      <c r="B44" s="168">
        <v>2013</v>
      </c>
      <c r="C44" s="153">
        <v>25463315</v>
      </c>
      <c r="D44" s="153">
        <v>251991</v>
      </c>
      <c r="E44" s="153">
        <v>16858</v>
      </c>
      <c r="F44" s="153">
        <v>14.947858583461858</v>
      </c>
      <c r="G44" s="153">
        <v>1510.4588326017322</v>
      </c>
      <c r="H44" s="153">
        <v>101.04850966899612</v>
      </c>
    </row>
    <row r="45" spans="1:8" s="56" customFormat="1" ht="18" customHeight="1">
      <c r="A45" s="174" t="s">
        <v>101</v>
      </c>
      <c r="B45" s="168">
        <v>2004</v>
      </c>
      <c r="C45" s="153">
        <v>9727690</v>
      </c>
      <c r="D45" s="153">
        <v>140986</v>
      </c>
      <c r="E45" s="153">
        <v>8720</v>
      </c>
      <c r="F45" s="153">
        <v>16.168119266055047</v>
      </c>
      <c r="G45" s="153">
        <v>1115.5607798165138</v>
      </c>
      <c r="H45" s="153">
        <v>68.99756004142256</v>
      </c>
    </row>
    <row r="46" spans="1:8" s="56" customFormat="1" ht="18" customHeight="1">
      <c r="A46" s="174" t="s">
        <v>101</v>
      </c>
      <c r="B46" s="168">
        <v>2005</v>
      </c>
      <c r="C46" s="153">
        <v>10884816</v>
      </c>
      <c r="D46" s="153">
        <v>147453</v>
      </c>
      <c r="E46" s="153">
        <v>9160</v>
      </c>
      <c r="F46" s="153">
        <v>16.097489082969432</v>
      </c>
      <c r="G46" s="153">
        <v>1188.2986899563318</v>
      </c>
      <c r="H46" s="153">
        <v>73.81888466155317</v>
      </c>
    </row>
    <row r="47" spans="1:8" s="56" customFormat="1" ht="18" customHeight="1">
      <c r="A47" s="174" t="s">
        <v>101</v>
      </c>
      <c r="B47" s="168">
        <v>2006</v>
      </c>
      <c r="C47" s="153">
        <v>13347775</v>
      </c>
      <c r="D47" s="153">
        <v>169984</v>
      </c>
      <c r="E47" s="153">
        <v>10515</v>
      </c>
      <c r="F47" s="153">
        <v>16.165858297669995</v>
      </c>
      <c r="G47" s="153">
        <v>1269.4032334759868</v>
      </c>
      <c r="H47" s="153">
        <v>78.523713996611448</v>
      </c>
    </row>
    <row r="48" spans="1:8" s="56" customFormat="1" ht="18" customHeight="1">
      <c r="A48" s="174" t="s">
        <v>101</v>
      </c>
      <c r="B48" s="168">
        <v>2007</v>
      </c>
      <c r="C48" s="153">
        <v>16221639</v>
      </c>
      <c r="D48" s="153">
        <v>198383</v>
      </c>
      <c r="E48" s="153">
        <v>11411</v>
      </c>
      <c r="F48" s="153">
        <v>17.385242310051705</v>
      </c>
      <c r="G48" s="153">
        <v>1421.5790903514153</v>
      </c>
      <c r="H48" s="153">
        <v>81.769299788792381</v>
      </c>
    </row>
    <row r="49" spans="1:8" s="56" customFormat="1" ht="18" customHeight="1">
      <c r="A49" s="174" t="s">
        <v>101</v>
      </c>
      <c r="B49" s="168">
        <v>2008</v>
      </c>
      <c r="C49" s="153">
        <v>17412820.120000001</v>
      </c>
      <c r="D49" s="153">
        <v>205538</v>
      </c>
      <c r="E49" s="153">
        <v>11494</v>
      </c>
      <c r="F49" s="153">
        <v>17.882199408386985</v>
      </c>
      <c r="G49" s="153">
        <v>1514.948679310945</v>
      </c>
      <c r="H49" s="153">
        <v>84.718252196674101</v>
      </c>
    </row>
    <row r="50" spans="1:8" s="56" customFormat="1" ht="18" customHeight="1">
      <c r="A50" s="174" t="s">
        <v>101</v>
      </c>
      <c r="B50" s="168">
        <v>2009</v>
      </c>
      <c r="C50" s="153">
        <v>18733794</v>
      </c>
      <c r="D50" s="153">
        <v>226997</v>
      </c>
      <c r="E50" s="153">
        <v>12131</v>
      </c>
      <c r="F50" s="153">
        <v>18.712142444975683</v>
      </c>
      <c r="G50" s="153">
        <v>1544.2909900255543</v>
      </c>
      <c r="H50" s="153">
        <v>82.528817561465573</v>
      </c>
    </row>
    <row r="51" spans="1:8" s="56" customFormat="1" ht="18" customHeight="1">
      <c r="A51" s="174" t="s">
        <v>101</v>
      </c>
      <c r="B51" s="168">
        <v>2010</v>
      </c>
      <c r="C51" s="153">
        <v>19387428</v>
      </c>
      <c r="D51" s="153">
        <v>246996</v>
      </c>
      <c r="E51" s="153">
        <v>13343</v>
      </c>
      <c r="F51" s="153">
        <v>18.511279322491195</v>
      </c>
      <c r="G51" s="153">
        <v>1453.0036723375554</v>
      </c>
      <c r="H51" s="153">
        <v>78.492882475829575</v>
      </c>
    </row>
    <row r="52" spans="1:8" s="56" customFormat="1" ht="18" customHeight="1">
      <c r="A52" s="174" t="s">
        <v>101</v>
      </c>
      <c r="B52" s="168">
        <v>2011</v>
      </c>
      <c r="C52" s="153">
        <v>19934702</v>
      </c>
      <c r="D52" s="153">
        <v>273226</v>
      </c>
      <c r="E52" s="153">
        <v>13763</v>
      </c>
      <c r="F52" s="153">
        <v>19.852212453680156</v>
      </c>
      <c r="G52" s="153">
        <v>1448.4270871176343</v>
      </c>
      <c r="H52" s="153">
        <v>72.960486922913631</v>
      </c>
    </row>
    <row r="53" spans="1:8" s="56" customFormat="1" ht="18" customHeight="1">
      <c r="A53" s="174" t="s">
        <v>101</v>
      </c>
      <c r="B53" s="168">
        <v>2012</v>
      </c>
      <c r="C53" s="153">
        <v>20593472</v>
      </c>
      <c r="D53" s="153">
        <v>290944</v>
      </c>
      <c r="E53" s="153">
        <v>14284</v>
      </c>
      <c r="F53" s="153">
        <v>20.36852422290675</v>
      </c>
      <c r="G53" s="153">
        <v>1441.716045925511</v>
      </c>
      <c r="H53" s="153">
        <v>70.781566212054557</v>
      </c>
    </row>
    <row r="54" spans="1:8" s="56" customFormat="1" ht="18" customHeight="1">
      <c r="A54" s="174" t="s">
        <v>101</v>
      </c>
      <c r="B54" s="168">
        <v>2013</v>
      </c>
      <c r="C54" s="153">
        <v>19078398</v>
      </c>
      <c r="D54" s="153">
        <v>282199</v>
      </c>
      <c r="E54" s="153">
        <v>14099</v>
      </c>
      <c r="F54" s="153">
        <v>20.015533016525996</v>
      </c>
      <c r="G54" s="153">
        <v>1353.1738421164621</v>
      </c>
      <c r="H54" s="153">
        <v>67.606185705831706</v>
      </c>
    </row>
    <row r="55" spans="1:8" s="56" customFormat="1" ht="18" customHeight="1">
      <c r="A55" s="174" t="s">
        <v>102</v>
      </c>
      <c r="B55" s="168">
        <v>2004</v>
      </c>
      <c r="C55" s="153">
        <v>22429349.5</v>
      </c>
      <c r="D55" s="153">
        <v>336533</v>
      </c>
      <c r="E55" s="153">
        <v>34688</v>
      </c>
      <c r="F55" s="153">
        <v>9.7017124077490777</v>
      </c>
      <c r="G55" s="153">
        <v>646.60255708025829</v>
      </c>
      <c r="H55" s="153">
        <v>66.648291549417138</v>
      </c>
    </row>
    <row r="56" spans="1:8" s="56" customFormat="1" ht="18" customHeight="1">
      <c r="A56" s="174" t="s">
        <v>102</v>
      </c>
      <c r="B56" s="168">
        <v>2005</v>
      </c>
      <c r="C56" s="153">
        <v>27060998</v>
      </c>
      <c r="D56" s="153">
        <v>371609</v>
      </c>
      <c r="E56" s="153">
        <v>38087</v>
      </c>
      <c r="F56" s="153">
        <v>9.7568461679838272</v>
      </c>
      <c r="G56" s="153">
        <v>710.50484417255234</v>
      </c>
      <c r="H56" s="153">
        <v>72.821158798629739</v>
      </c>
    </row>
    <row r="57" spans="1:8" s="56" customFormat="1" ht="18" customHeight="1">
      <c r="A57" s="174" t="s">
        <v>102</v>
      </c>
      <c r="B57" s="168">
        <v>2006</v>
      </c>
      <c r="C57" s="153">
        <v>32917141.600000001</v>
      </c>
      <c r="D57" s="153">
        <v>418973</v>
      </c>
      <c r="E57" s="153">
        <v>41265</v>
      </c>
      <c r="F57" s="153">
        <v>10.153229128801648</v>
      </c>
      <c r="G57" s="153">
        <v>797.7012383375743</v>
      </c>
      <c r="H57" s="153">
        <v>78.566259878321517</v>
      </c>
    </row>
    <row r="58" spans="1:8" s="56" customFormat="1" ht="18" customHeight="1">
      <c r="A58" s="174" t="s">
        <v>102</v>
      </c>
      <c r="B58" s="168">
        <v>2007</v>
      </c>
      <c r="C58" s="153">
        <v>40717185.25</v>
      </c>
      <c r="D58" s="153">
        <v>468065</v>
      </c>
      <c r="E58" s="153">
        <v>45340</v>
      </c>
      <c r="F58" s="153">
        <v>10.323445081605646</v>
      </c>
      <c r="G58" s="153">
        <v>898.04113917071015</v>
      </c>
      <c r="H58" s="153">
        <v>86.990450578445305</v>
      </c>
    </row>
    <row r="59" spans="1:8" s="56" customFormat="1" ht="18" customHeight="1">
      <c r="A59" s="174" t="s">
        <v>102</v>
      </c>
      <c r="B59" s="168">
        <v>2008</v>
      </c>
      <c r="C59" s="153">
        <v>47870683.5</v>
      </c>
      <c r="D59" s="153">
        <v>509064</v>
      </c>
      <c r="E59" s="153">
        <v>49760</v>
      </c>
      <c r="F59" s="153">
        <v>10.230385852090032</v>
      </c>
      <c r="G59" s="153">
        <v>962.03142081993565</v>
      </c>
      <c r="H59" s="153">
        <v>94.036670241855646</v>
      </c>
    </row>
    <row r="60" spans="1:8" s="56" customFormat="1" ht="18" customHeight="1">
      <c r="A60" s="174" t="s">
        <v>102</v>
      </c>
      <c r="B60" s="168">
        <v>2009</v>
      </c>
      <c r="C60" s="153">
        <v>56406016.359999999</v>
      </c>
      <c r="D60" s="153">
        <v>539361</v>
      </c>
      <c r="E60" s="153">
        <v>54753</v>
      </c>
      <c r="F60" s="153">
        <v>9.8508026957426988</v>
      </c>
      <c r="G60" s="153">
        <v>1030.1904253648202</v>
      </c>
      <c r="H60" s="153">
        <v>104.57933806856632</v>
      </c>
    </row>
    <row r="61" spans="1:8" s="56" customFormat="1" ht="18" customHeight="1">
      <c r="A61" s="174" t="s">
        <v>102</v>
      </c>
      <c r="B61" s="168">
        <v>2010</v>
      </c>
      <c r="C61" s="153">
        <v>62735615.5</v>
      </c>
      <c r="D61" s="153">
        <v>554571</v>
      </c>
      <c r="E61" s="153">
        <v>59662</v>
      </c>
      <c r="F61" s="153">
        <v>9.295213033421609</v>
      </c>
      <c r="G61" s="153">
        <v>1051.5171382119272</v>
      </c>
      <c r="H61" s="153">
        <v>113.12458729360172</v>
      </c>
    </row>
    <row r="62" spans="1:8" s="56" customFormat="1" ht="18" customHeight="1">
      <c r="A62" s="174" t="s">
        <v>102</v>
      </c>
      <c r="B62" s="168">
        <v>2011</v>
      </c>
      <c r="C62" s="153">
        <v>60023525.5</v>
      </c>
      <c r="D62" s="153">
        <v>504765</v>
      </c>
      <c r="E62" s="153">
        <v>57026</v>
      </c>
      <c r="F62" s="153">
        <v>8.8514887945849257</v>
      </c>
      <c r="G62" s="153">
        <v>1052.5641900185881</v>
      </c>
      <c r="H62" s="153">
        <v>118.91380246253208</v>
      </c>
    </row>
    <row r="63" spans="1:8" s="56" customFormat="1" ht="18" customHeight="1">
      <c r="A63" s="174" t="s">
        <v>102</v>
      </c>
      <c r="B63" s="168">
        <v>2012</v>
      </c>
      <c r="C63" s="153">
        <v>55928324</v>
      </c>
      <c r="D63" s="153">
        <v>487828</v>
      </c>
      <c r="E63" s="153">
        <v>55073</v>
      </c>
      <c r="F63" s="153">
        <v>8.8578432262633235</v>
      </c>
      <c r="G63" s="153">
        <v>1015.5307319376101</v>
      </c>
      <c r="H63" s="153">
        <v>114.64762990234263</v>
      </c>
    </row>
    <row r="64" spans="1:8" s="56" customFormat="1" ht="18" customHeight="1">
      <c r="A64" s="174" t="s">
        <v>102</v>
      </c>
      <c r="B64" s="168">
        <v>2013</v>
      </c>
      <c r="C64" s="153">
        <v>52711706</v>
      </c>
      <c r="D64" s="153">
        <v>468997</v>
      </c>
      <c r="E64" s="153">
        <v>53888</v>
      </c>
      <c r="F64" s="153">
        <v>8.7031806710213768</v>
      </c>
      <c r="G64" s="153">
        <v>978.17150385985747</v>
      </c>
      <c r="H64" s="153">
        <v>112.3924161561801</v>
      </c>
    </row>
    <row r="65" spans="1:8" s="56" customFormat="1" ht="18" customHeight="1">
      <c r="A65" s="174" t="s">
        <v>103</v>
      </c>
      <c r="B65" s="168">
        <v>2004</v>
      </c>
      <c r="C65" s="153">
        <v>179842429.60000002</v>
      </c>
      <c r="D65" s="153">
        <v>2258488</v>
      </c>
      <c r="E65" s="153">
        <v>172334</v>
      </c>
      <c r="F65" s="153">
        <v>13.105295530771642</v>
      </c>
      <c r="G65" s="153">
        <v>1043.5690554388573</v>
      </c>
      <c r="H65" s="153">
        <v>79.629570579963243</v>
      </c>
    </row>
    <row r="66" spans="1:8" s="56" customFormat="1" ht="18" customHeight="1">
      <c r="A66" s="174" t="s">
        <v>103</v>
      </c>
      <c r="B66" s="168">
        <v>2005</v>
      </c>
      <c r="C66" s="153">
        <v>203422541.5</v>
      </c>
      <c r="D66" s="153">
        <v>2386029</v>
      </c>
      <c r="E66" s="153">
        <v>191269</v>
      </c>
      <c r="F66" s="153">
        <v>12.474729307938034</v>
      </c>
      <c r="G66" s="153">
        <v>1063.5416167805552</v>
      </c>
      <c r="H66" s="153">
        <v>85.255686959378949</v>
      </c>
    </row>
    <row r="67" spans="1:8" s="56" customFormat="1" ht="18" customHeight="1">
      <c r="A67" s="174" t="s">
        <v>103</v>
      </c>
      <c r="B67" s="168">
        <v>2006</v>
      </c>
      <c r="C67" s="153">
        <v>217685036.45000002</v>
      </c>
      <c r="D67" s="153">
        <v>2422872</v>
      </c>
      <c r="E67" s="153">
        <v>204168</v>
      </c>
      <c r="F67" s="153">
        <v>11.867050664158928</v>
      </c>
      <c r="G67" s="153">
        <v>1066.2054604541358</v>
      </c>
      <c r="H67" s="153">
        <v>89.845867404468748</v>
      </c>
    </row>
    <row r="68" spans="1:8" s="56" customFormat="1" ht="18" customHeight="1">
      <c r="A68" s="174" t="s">
        <v>103</v>
      </c>
      <c r="B68" s="168">
        <v>2007</v>
      </c>
      <c r="C68" s="153">
        <v>228232825.19999999</v>
      </c>
      <c r="D68" s="153">
        <v>2530674</v>
      </c>
      <c r="E68" s="153">
        <v>209821</v>
      </c>
      <c r="F68" s="153">
        <v>12.061109231201835</v>
      </c>
      <c r="G68" s="153">
        <v>1087.750154655635</v>
      </c>
      <c r="H68" s="153">
        <v>90.186576856600254</v>
      </c>
    </row>
    <row r="69" spans="1:8" s="56" customFormat="1" ht="18" customHeight="1">
      <c r="A69" s="174" t="s">
        <v>103</v>
      </c>
      <c r="B69" s="168">
        <v>2008</v>
      </c>
      <c r="C69" s="153">
        <v>235322513.40000001</v>
      </c>
      <c r="D69" s="153">
        <v>2648491</v>
      </c>
      <c r="E69" s="153">
        <v>213542</v>
      </c>
      <c r="F69" s="153">
        <v>12.402670200709931</v>
      </c>
      <c r="G69" s="153">
        <v>1101.9963913422184</v>
      </c>
      <c r="H69" s="153">
        <v>88.851543539321071</v>
      </c>
    </row>
    <row r="70" spans="1:8" s="56" customFormat="1" ht="18" customHeight="1">
      <c r="A70" s="174" t="s">
        <v>103</v>
      </c>
      <c r="B70" s="168">
        <v>2009</v>
      </c>
      <c r="C70" s="153">
        <v>235446876.5</v>
      </c>
      <c r="D70" s="153">
        <v>2770753</v>
      </c>
      <c r="E70" s="153">
        <v>216088</v>
      </c>
      <c r="F70" s="153">
        <v>12.822336270408352</v>
      </c>
      <c r="G70" s="153">
        <v>1089.5879294546667</v>
      </c>
      <c r="H70" s="153">
        <v>84.975772470516134</v>
      </c>
    </row>
    <row r="71" spans="1:8" s="56" customFormat="1" ht="18" customHeight="1">
      <c r="A71" s="174" t="s">
        <v>103</v>
      </c>
      <c r="B71" s="168">
        <v>2010</v>
      </c>
      <c r="C71" s="153">
        <v>232144762.5</v>
      </c>
      <c r="D71" s="153">
        <v>2797869</v>
      </c>
      <c r="E71" s="153">
        <v>213890</v>
      </c>
      <c r="F71" s="153">
        <v>13.080878021412875</v>
      </c>
      <c r="G71" s="153">
        <v>1085.3464982000094</v>
      </c>
      <c r="H71" s="153">
        <v>82.971991361997297</v>
      </c>
    </row>
    <row r="72" spans="1:8" s="56" customFormat="1" ht="18" customHeight="1">
      <c r="A72" s="174" t="s">
        <v>103</v>
      </c>
      <c r="B72" s="168">
        <v>2011</v>
      </c>
      <c r="C72" s="153">
        <v>208988418.64999998</v>
      </c>
      <c r="D72" s="153">
        <v>2668365</v>
      </c>
      <c r="E72" s="153">
        <v>197953</v>
      </c>
      <c r="F72" s="153">
        <v>13.479790657378267</v>
      </c>
      <c r="G72" s="153">
        <v>1055.7476706591967</v>
      </c>
      <c r="H72" s="153">
        <v>78.320776449248882</v>
      </c>
    </row>
    <row r="73" spans="1:8" s="56" customFormat="1" ht="18" customHeight="1">
      <c r="A73" s="174" t="s">
        <v>103</v>
      </c>
      <c r="B73" s="168">
        <v>2012</v>
      </c>
      <c r="C73" s="153">
        <v>189398584.81</v>
      </c>
      <c r="D73" s="153">
        <v>2577152</v>
      </c>
      <c r="E73" s="153">
        <v>182949</v>
      </c>
      <c r="F73" s="153">
        <v>14.086723622430295</v>
      </c>
      <c r="G73" s="153">
        <v>1035.2534575756085</v>
      </c>
      <c r="H73" s="153">
        <v>73.491429612999156</v>
      </c>
    </row>
    <row r="74" spans="1:8" s="56" customFormat="1" ht="18" customHeight="1">
      <c r="A74" s="174" t="s">
        <v>103</v>
      </c>
      <c r="B74" s="168">
        <v>2013</v>
      </c>
      <c r="C74" s="153">
        <v>174401749</v>
      </c>
      <c r="D74" s="153">
        <v>2444867</v>
      </c>
      <c r="E74" s="153">
        <v>170071</v>
      </c>
      <c r="F74" s="153">
        <v>14.37556667509452</v>
      </c>
      <c r="G74" s="153">
        <v>1025.4643590030046</v>
      </c>
      <c r="H74" s="153">
        <v>71.333839018646003</v>
      </c>
    </row>
    <row r="75" spans="1:8" s="56" customFormat="1" ht="18" customHeight="1">
      <c r="A75" s="174" t="s">
        <v>104</v>
      </c>
      <c r="B75" s="168">
        <v>2004</v>
      </c>
      <c r="C75" s="153">
        <v>4921902</v>
      </c>
      <c r="D75" s="153">
        <v>65164</v>
      </c>
      <c r="E75" s="153">
        <v>7819</v>
      </c>
      <c r="F75" s="153">
        <v>8.3340580636910087</v>
      </c>
      <c r="G75" s="153">
        <v>629.47972886558387</v>
      </c>
      <c r="H75" s="153">
        <v>75.530998710944687</v>
      </c>
    </row>
    <row r="76" spans="1:8" s="56" customFormat="1" ht="18" customHeight="1">
      <c r="A76" s="174" t="s">
        <v>104</v>
      </c>
      <c r="B76" s="168">
        <v>2005</v>
      </c>
      <c r="C76" s="153">
        <v>6794127</v>
      </c>
      <c r="D76" s="153">
        <v>84054</v>
      </c>
      <c r="E76" s="153">
        <v>9150</v>
      </c>
      <c r="F76" s="153">
        <v>9.1862295081967211</v>
      </c>
      <c r="G76" s="153">
        <v>742.52754098360651</v>
      </c>
      <c r="H76" s="153">
        <v>80.830501820258405</v>
      </c>
    </row>
    <row r="77" spans="1:8" s="56" customFormat="1" ht="18" customHeight="1">
      <c r="A77" s="174" t="s">
        <v>104</v>
      </c>
      <c r="B77" s="168">
        <v>2006</v>
      </c>
      <c r="C77" s="153">
        <v>7462079</v>
      </c>
      <c r="D77" s="153">
        <v>89110</v>
      </c>
      <c r="E77" s="153">
        <v>9548</v>
      </c>
      <c r="F77" s="153">
        <v>9.3328445747800579</v>
      </c>
      <c r="G77" s="153">
        <v>781.53320067029745</v>
      </c>
      <c r="H77" s="153">
        <v>83.740085287846483</v>
      </c>
    </row>
    <row r="78" spans="1:8" s="56" customFormat="1" ht="18" customHeight="1">
      <c r="A78" s="174" t="s">
        <v>104</v>
      </c>
      <c r="B78" s="168">
        <v>2007</v>
      </c>
      <c r="C78" s="153">
        <v>8694352</v>
      </c>
      <c r="D78" s="153">
        <v>102811</v>
      </c>
      <c r="E78" s="153">
        <v>11426</v>
      </c>
      <c r="F78" s="153">
        <v>8.9979870470855943</v>
      </c>
      <c r="G78" s="153">
        <v>760.92700857692978</v>
      </c>
      <c r="H78" s="153">
        <v>84.566359630778805</v>
      </c>
    </row>
    <row r="79" spans="1:8" s="56" customFormat="1" ht="18" customHeight="1">
      <c r="A79" s="174" t="s">
        <v>104</v>
      </c>
      <c r="B79" s="168">
        <v>2008</v>
      </c>
      <c r="C79" s="153">
        <v>10294223</v>
      </c>
      <c r="D79" s="153">
        <v>121826</v>
      </c>
      <c r="E79" s="153">
        <v>14070</v>
      </c>
      <c r="F79" s="153">
        <v>8.6585643212508892</v>
      </c>
      <c r="G79" s="153">
        <v>731.64342572850035</v>
      </c>
      <c r="H79" s="153">
        <v>84.499392576297339</v>
      </c>
    </row>
    <row r="80" spans="1:8" s="56" customFormat="1" ht="18" customHeight="1">
      <c r="A80" s="174" t="s">
        <v>104</v>
      </c>
      <c r="B80" s="168">
        <v>2009</v>
      </c>
      <c r="C80" s="153">
        <v>11602154.5</v>
      </c>
      <c r="D80" s="153">
        <v>125640</v>
      </c>
      <c r="E80" s="153">
        <v>16132</v>
      </c>
      <c r="F80" s="153">
        <v>7.7882469625588895</v>
      </c>
      <c r="G80" s="153">
        <v>719.20124597074141</v>
      </c>
      <c r="H80" s="153">
        <v>92.344432505571476</v>
      </c>
    </row>
    <row r="81" spans="1:8" s="56" customFormat="1" ht="18" customHeight="1">
      <c r="A81" s="174" t="s">
        <v>104</v>
      </c>
      <c r="B81" s="168">
        <v>2010</v>
      </c>
      <c r="C81" s="153">
        <v>13861302</v>
      </c>
      <c r="D81" s="153">
        <v>135979</v>
      </c>
      <c r="E81" s="153">
        <v>16632</v>
      </c>
      <c r="F81" s="153">
        <v>8.1757455507455514</v>
      </c>
      <c r="G81" s="153">
        <v>833.41161616161617</v>
      </c>
      <c r="H81" s="153">
        <v>101.93707851947727</v>
      </c>
    </row>
    <row r="82" spans="1:8" s="56" customFormat="1" ht="18" customHeight="1">
      <c r="A82" s="174" t="s">
        <v>104</v>
      </c>
      <c r="B82" s="168">
        <v>2011</v>
      </c>
      <c r="C82" s="153">
        <v>14126474</v>
      </c>
      <c r="D82" s="153">
        <v>133700</v>
      </c>
      <c r="E82" s="153">
        <v>16117</v>
      </c>
      <c r="F82" s="153">
        <v>8.2955885090277341</v>
      </c>
      <c r="G82" s="153">
        <v>876.49525345908046</v>
      </c>
      <c r="H82" s="153">
        <v>105.65799551234106</v>
      </c>
    </row>
    <row r="83" spans="1:8" s="56" customFormat="1" ht="18" customHeight="1">
      <c r="A83" s="174" t="s">
        <v>104</v>
      </c>
      <c r="B83" s="168">
        <v>2012</v>
      </c>
      <c r="C83" s="153">
        <v>12961739</v>
      </c>
      <c r="D83" s="153">
        <v>128136</v>
      </c>
      <c r="E83" s="153">
        <v>14754</v>
      </c>
      <c r="F83" s="153">
        <v>8.6848312322082144</v>
      </c>
      <c r="G83" s="153">
        <v>878.5237223803714</v>
      </c>
      <c r="H83" s="153">
        <v>101.15610757320347</v>
      </c>
    </row>
    <row r="84" spans="1:8" s="56" customFormat="1" ht="18" customHeight="1">
      <c r="A84" s="174" t="s">
        <v>104</v>
      </c>
      <c r="B84" s="168">
        <v>2013</v>
      </c>
      <c r="C84" s="153">
        <v>12622326</v>
      </c>
      <c r="D84" s="153">
        <v>121033</v>
      </c>
      <c r="E84" s="153">
        <v>13715</v>
      </c>
      <c r="F84" s="153">
        <v>8.8248632883703966</v>
      </c>
      <c r="G84" s="153">
        <v>920.3300036456435</v>
      </c>
      <c r="H84" s="153">
        <v>104.28830153759718</v>
      </c>
    </row>
    <row r="85" spans="1:8" s="56" customFormat="1" ht="18" customHeight="1">
      <c r="A85" s="174" t="s">
        <v>105</v>
      </c>
      <c r="B85" s="168">
        <v>2004</v>
      </c>
      <c r="C85" s="153">
        <v>24740275.329999998</v>
      </c>
      <c r="D85" s="153">
        <v>294454</v>
      </c>
      <c r="E85" s="153">
        <v>40535</v>
      </c>
      <c r="F85" s="153">
        <v>7.2641914394967309</v>
      </c>
      <c r="G85" s="153">
        <v>610.3435384235845</v>
      </c>
      <c r="H85" s="153">
        <v>84.020849878079417</v>
      </c>
    </row>
    <row r="86" spans="1:8" s="56" customFormat="1" ht="18" customHeight="1">
      <c r="A86" s="174" t="s">
        <v>105</v>
      </c>
      <c r="B86" s="168">
        <v>2005</v>
      </c>
      <c r="C86" s="153">
        <v>29278619.75</v>
      </c>
      <c r="D86" s="153">
        <v>303565</v>
      </c>
      <c r="E86" s="153">
        <v>50800</v>
      </c>
      <c r="F86" s="153">
        <v>5.9756889763779526</v>
      </c>
      <c r="G86" s="153">
        <v>576.35078248031493</v>
      </c>
      <c r="H86" s="153">
        <v>96.449260454927284</v>
      </c>
    </row>
    <row r="87" spans="1:8" s="56" customFormat="1" ht="18" customHeight="1">
      <c r="A87" s="174" t="s">
        <v>105</v>
      </c>
      <c r="B87" s="168">
        <v>2006</v>
      </c>
      <c r="C87" s="153">
        <v>30428872.100000001</v>
      </c>
      <c r="D87" s="153">
        <v>304837</v>
      </c>
      <c r="E87" s="153">
        <v>50217</v>
      </c>
      <c r="F87" s="153">
        <v>6.0703944879224165</v>
      </c>
      <c r="G87" s="153">
        <v>605.94762928888622</v>
      </c>
      <c r="H87" s="153">
        <v>99.820140271686185</v>
      </c>
    </row>
    <row r="88" spans="1:8" s="56" customFormat="1" ht="18" customHeight="1">
      <c r="A88" s="174" t="s">
        <v>105</v>
      </c>
      <c r="B88" s="168">
        <v>2007</v>
      </c>
      <c r="C88" s="153">
        <v>30399591</v>
      </c>
      <c r="D88" s="153">
        <v>297025</v>
      </c>
      <c r="E88" s="153">
        <v>41995</v>
      </c>
      <c r="F88" s="153">
        <v>7.0728658173592098</v>
      </c>
      <c r="G88" s="153">
        <v>723.88596261459702</v>
      </c>
      <c r="H88" s="153">
        <v>102.34691019274472</v>
      </c>
    </row>
    <row r="89" spans="1:8" s="56" customFormat="1" ht="18" customHeight="1">
      <c r="A89" s="174" t="s">
        <v>105</v>
      </c>
      <c r="B89" s="168">
        <v>2008</v>
      </c>
      <c r="C89" s="153">
        <v>32983255.5</v>
      </c>
      <c r="D89" s="153">
        <v>325694</v>
      </c>
      <c r="E89" s="153">
        <v>39331</v>
      </c>
      <c r="F89" s="153">
        <v>8.2808471688998502</v>
      </c>
      <c r="G89" s="153">
        <v>838.60709109862455</v>
      </c>
      <c r="H89" s="153">
        <v>101.27068813057656</v>
      </c>
    </row>
    <row r="90" spans="1:8" s="56" customFormat="1" ht="18" customHeight="1">
      <c r="A90" s="174" t="s">
        <v>105</v>
      </c>
      <c r="B90" s="168">
        <v>2009</v>
      </c>
      <c r="C90" s="153">
        <v>34384873.5</v>
      </c>
      <c r="D90" s="153">
        <v>349701</v>
      </c>
      <c r="E90" s="153">
        <v>38162</v>
      </c>
      <c r="F90" s="153">
        <v>9.1635920549237468</v>
      </c>
      <c r="G90" s="153">
        <v>901.02388501650853</v>
      </c>
      <c r="H90" s="153">
        <v>98.326494633987323</v>
      </c>
    </row>
    <row r="91" spans="1:8" s="56" customFormat="1" ht="18" customHeight="1">
      <c r="A91" s="174" t="s">
        <v>105</v>
      </c>
      <c r="B91" s="168">
        <v>2010</v>
      </c>
      <c r="C91" s="153">
        <v>37083779</v>
      </c>
      <c r="D91" s="153">
        <v>391077</v>
      </c>
      <c r="E91" s="153">
        <v>40035</v>
      </c>
      <c r="F91" s="153">
        <v>9.768377669539154</v>
      </c>
      <c r="G91" s="153">
        <v>926.28397652054457</v>
      </c>
      <c r="H91" s="153">
        <v>94.824750624557311</v>
      </c>
    </row>
    <row r="92" spans="1:8" s="56" customFormat="1" ht="18" customHeight="1">
      <c r="A92" s="174" t="s">
        <v>105</v>
      </c>
      <c r="B92" s="168">
        <v>2011</v>
      </c>
      <c r="C92" s="153">
        <v>34657220.100000001</v>
      </c>
      <c r="D92" s="153">
        <v>407925</v>
      </c>
      <c r="E92" s="153">
        <v>36808</v>
      </c>
      <c r="F92" s="153">
        <v>11.082509237122364</v>
      </c>
      <c r="G92" s="153">
        <v>941.56759671810482</v>
      </c>
      <c r="H92" s="153">
        <v>84.959784519213088</v>
      </c>
    </row>
    <row r="93" spans="1:8" s="56" customFormat="1" ht="18" customHeight="1">
      <c r="A93" s="174" t="s">
        <v>105</v>
      </c>
      <c r="B93" s="168">
        <v>2012</v>
      </c>
      <c r="C93" s="153">
        <v>31307093.800000001</v>
      </c>
      <c r="D93" s="153">
        <v>402051</v>
      </c>
      <c r="E93" s="153">
        <v>33103</v>
      </c>
      <c r="F93" s="153">
        <v>12.145455094704408</v>
      </c>
      <c r="G93" s="153">
        <v>945.74793221158211</v>
      </c>
      <c r="H93" s="153">
        <v>77.868463951090789</v>
      </c>
    </row>
    <row r="94" spans="1:8" s="56" customFormat="1" ht="18" customHeight="1">
      <c r="A94" s="174" t="s">
        <v>105</v>
      </c>
      <c r="B94" s="168">
        <v>2013</v>
      </c>
      <c r="C94" s="153">
        <v>29746586</v>
      </c>
      <c r="D94" s="153">
        <v>394171</v>
      </c>
      <c r="E94" s="153">
        <v>31033</v>
      </c>
      <c r="F94" s="153">
        <v>12.701672413237521</v>
      </c>
      <c r="G94" s="153">
        <v>958.54690168530271</v>
      </c>
      <c r="H94" s="153">
        <v>75.46619614329822</v>
      </c>
    </row>
    <row r="95" spans="1:8" s="56" customFormat="1" ht="18" customHeight="1">
      <c r="A95" s="174" t="s">
        <v>106</v>
      </c>
      <c r="B95" s="168">
        <v>2004</v>
      </c>
      <c r="C95" s="153">
        <v>66104915.5</v>
      </c>
      <c r="D95" s="153">
        <v>511080</v>
      </c>
      <c r="E95" s="153">
        <v>50255</v>
      </c>
      <c r="F95" s="153">
        <v>10.169734354790569</v>
      </c>
      <c r="G95" s="153">
        <v>1315.3898219082678</v>
      </c>
      <c r="H95" s="153">
        <v>129.34357732644597</v>
      </c>
    </row>
    <row r="96" spans="1:8" s="56" customFormat="1" ht="18" customHeight="1">
      <c r="A96" s="174" t="s">
        <v>106</v>
      </c>
      <c r="B96" s="168">
        <v>2005</v>
      </c>
      <c r="C96" s="153">
        <v>83149165</v>
      </c>
      <c r="D96" s="153">
        <v>593540</v>
      </c>
      <c r="E96" s="153">
        <v>56904</v>
      </c>
      <c r="F96" s="153">
        <v>10.430549697736538</v>
      </c>
      <c r="G96" s="153">
        <v>1461.218279910024</v>
      </c>
      <c r="H96" s="153">
        <v>140.09024665565926</v>
      </c>
    </row>
    <row r="97" spans="1:8" s="56" customFormat="1" ht="18" customHeight="1">
      <c r="A97" s="174" t="s">
        <v>106</v>
      </c>
      <c r="B97" s="168">
        <v>2006</v>
      </c>
      <c r="C97" s="153">
        <v>93678431.670000002</v>
      </c>
      <c r="D97" s="153">
        <v>657591</v>
      </c>
      <c r="E97" s="153">
        <v>62425</v>
      </c>
      <c r="F97" s="153">
        <v>10.534096916299559</v>
      </c>
      <c r="G97" s="153">
        <v>1500.6556935522628</v>
      </c>
      <c r="H97" s="153">
        <v>142.45698567954852</v>
      </c>
    </row>
    <row r="98" spans="1:8" s="56" customFormat="1" ht="18" customHeight="1">
      <c r="A98" s="174" t="s">
        <v>106</v>
      </c>
      <c r="B98" s="168">
        <v>2007</v>
      </c>
      <c r="C98" s="153">
        <v>101330739.5</v>
      </c>
      <c r="D98" s="153">
        <v>700394</v>
      </c>
      <c r="E98" s="153">
        <v>64357</v>
      </c>
      <c r="F98" s="153">
        <v>10.882949795671022</v>
      </c>
      <c r="G98" s="153">
        <v>1574.5099911431546</v>
      </c>
      <c r="H98" s="153">
        <v>144.67676693403999</v>
      </c>
    </row>
    <row r="99" spans="1:8" s="56" customFormat="1" ht="18" customHeight="1">
      <c r="A99" s="174" t="s">
        <v>106</v>
      </c>
      <c r="B99" s="168">
        <v>2008</v>
      </c>
      <c r="C99" s="153">
        <v>105527180.90000001</v>
      </c>
      <c r="D99" s="153">
        <v>710091</v>
      </c>
      <c r="E99" s="153">
        <v>62802</v>
      </c>
      <c r="F99" s="153">
        <v>11.306821438807681</v>
      </c>
      <c r="G99" s="153">
        <v>1680.3156093754976</v>
      </c>
      <c r="H99" s="153">
        <v>148.61078495573102</v>
      </c>
    </row>
    <row r="100" spans="1:8" s="56" customFormat="1" ht="18" customHeight="1">
      <c r="A100" s="174" t="s">
        <v>106</v>
      </c>
      <c r="B100" s="168">
        <v>2009</v>
      </c>
      <c r="C100" s="153">
        <v>112156797.8</v>
      </c>
      <c r="D100" s="153">
        <v>753880</v>
      </c>
      <c r="E100" s="153">
        <v>65194</v>
      </c>
      <c r="F100" s="153">
        <v>11.563640825842869</v>
      </c>
      <c r="G100" s="153">
        <v>1720.3546001165751</v>
      </c>
      <c r="H100" s="153">
        <v>148.77274606038097</v>
      </c>
    </row>
    <row r="101" spans="1:8" s="56" customFormat="1" ht="18" customHeight="1">
      <c r="A101" s="174" t="s">
        <v>106</v>
      </c>
      <c r="B101" s="168">
        <v>2010</v>
      </c>
      <c r="C101" s="153">
        <v>117648079</v>
      </c>
      <c r="D101" s="153">
        <v>778635</v>
      </c>
      <c r="E101" s="153">
        <v>68793</v>
      </c>
      <c r="F101" s="153">
        <v>11.318520779730497</v>
      </c>
      <c r="G101" s="153">
        <v>1710.1751486343087</v>
      </c>
      <c r="H101" s="153">
        <v>151.09528726553521</v>
      </c>
    </row>
    <row r="102" spans="1:8" s="56" customFormat="1" ht="18" customHeight="1">
      <c r="A102" s="174" t="s">
        <v>106</v>
      </c>
      <c r="B102" s="168">
        <v>2011</v>
      </c>
      <c r="C102" s="153">
        <v>117273339.78</v>
      </c>
      <c r="D102" s="153">
        <v>751675</v>
      </c>
      <c r="E102" s="153">
        <v>67754</v>
      </c>
      <c r="F102" s="153">
        <v>11.09417894146471</v>
      </c>
      <c r="G102" s="153">
        <v>1730.8696133069634</v>
      </c>
      <c r="H102" s="153">
        <v>156.01601726810125</v>
      </c>
    </row>
    <row r="103" spans="1:8" s="56" customFormat="1" ht="18" customHeight="1">
      <c r="A103" s="174" t="s">
        <v>106</v>
      </c>
      <c r="B103" s="168">
        <v>2012</v>
      </c>
      <c r="C103" s="153">
        <v>110840757.5</v>
      </c>
      <c r="D103" s="153">
        <v>728106</v>
      </c>
      <c r="E103" s="153">
        <v>63190</v>
      </c>
      <c r="F103" s="153">
        <v>11.522487735401171</v>
      </c>
      <c r="G103" s="153">
        <v>1754.0869995252413</v>
      </c>
      <c r="H103" s="153">
        <v>152.23162218138569</v>
      </c>
    </row>
    <row r="104" spans="1:8" s="56" customFormat="1" ht="18" customHeight="1">
      <c r="A104" s="174" t="s">
        <v>106</v>
      </c>
      <c r="B104" s="168">
        <v>2013</v>
      </c>
      <c r="C104" s="153">
        <v>102555390.5</v>
      </c>
      <c r="D104" s="153">
        <v>699322</v>
      </c>
      <c r="E104" s="153">
        <v>59908</v>
      </c>
      <c r="F104" s="153">
        <v>11.673265674033518</v>
      </c>
      <c r="G104" s="153">
        <v>1711.8813931361422</v>
      </c>
      <c r="H104" s="153">
        <v>146.64974146387502</v>
      </c>
    </row>
    <row r="105" spans="1:8" s="56" customFormat="1" ht="18" customHeight="1">
      <c r="A105" s="174" t="s">
        <v>107</v>
      </c>
      <c r="B105" s="168">
        <v>2004</v>
      </c>
      <c r="C105" s="153">
        <v>10052</v>
      </c>
      <c r="D105" s="153">
        <v>19</v>
      </c>
      <c r="E105" s="153">
        <v>12</v>
      </c>
      <c r="F105" s="153">
        <v>1.5833333333333333</v>
      </c>
      <c r="G105" s="153">
        <v>837.66666666666663</v>
      </c>
      <c r="H105" s="153">
        <v>529.0526315789474</v>
      </c>
    </row>
    <row r="106" spans="1:8" s="56" customFormat="1" ht="18" customHeight="1">
      <c r="A106" s="174" t="s">
        <v>107</v>
      </c>
      <c r="B106" s="168">
        <v>2005</v>
      </c>
      <c r="C106" s="153">
        <v>14947</v>
      </c>
      <c r="D106" s="153">
        <v>53</v>
      </c>
      <c r="E106" s="153">
        <v>28</v>
      </c>
      <c r="F106" s="153">
        <v>1.8928571428571428</v>
      </c>
      <c r="G106" s="153">
        <v>533.82142857142856</v>
      </c>
      <c r="H106" s="153">
        <v>282.01886792452831</v>
      </c>
    </row>
    <row r="107" spans="1:8" s="56" customFormat="1" ht="18" customHeight="1">
      <c r="A107" s="174" t="s">
        <v>107</v>
      </c>
      <c r="B107" s="168">
        <v>2006</v>
      </c>
      <c r="C107" s="153">
        <v>28273</v>
      </c>
      <c r="D107" s="153">
        <v>182</v>
      </c>
      <c r="E107" s="153">
        <v>55</v>
      </c>
      <c r="F107" s="153">
        <v>3.3090909090909091</v>
      </c>
      <c r="G107" s="153">
        <v>514.0545454545454</v>
      </c>
      <c r="H107" s="153">
        <v>155.34615384615384</v>
      </c>
    </row>
    <row r="108" spans="1:8" s="56" customFormat="1" ht="18" customHeight="1">
      <c r="A108" s="235" t="s">
        <v>107</v>
      </c>
      <c r="B108" s="236">
        <v>2007</v>
      </c>
      <c r="C108" s="234">
        <v>58938</v>
      </c>
      <c r="D108" s="234">
        <v>398</v>
      </c>
      <c r="E108" s="234">
        <v>100</v>
      </c>
      <c r="F108" s="234">
        <v>3.98</v>
      </c>
      <c r="G108" s="234">
        <v>589.38</v>
      </c>
      <c r="H108" s="234">
        <v>148.0854271356784</v>
      </c>
    </row>
    <row r="109" spans="1:8" s="56" customFormat="1" ht="18" customHeight="1">
      <c r="A109" s="235"/>
      <c r="B109" s="236"/>
      <c r="C109" s="234"/>
      <c r="D109" s="234"/>
      <c r="E109" s="234"/>
      <c r="F109" s="234"/>
      <c r="G109" s="234"/>
      <c r="H109" s="234"/>
    </row>
    <row r="110" spans="1:8" s="56" customFormat="1" ht="18" customHeight="1">
      <c r="A110" s="174" t="s">
        <v>107</v>
      </c>
      <c r="B110" s="168">
        <v>2008</v>
      </c>
      <c r="C110" s="153">
        <v>38018</v>
      </c>
      <c r="D110" s="153">
        <v>255</v>
      </c>
      <c r="E110" s="153">
        <v>56</v>
      </c>
      <c r="F110" s="153">
        <v>4.5535714285714288</v>
      </c>
      <c r="G110" s="153">
        <v>678.89285714285711</v>
      </c>
      <c r="H110" s="153">
        <v>149.09019607843138</v>
      </c>
    </row>
    <row r="111" spans="1:8" s="56" customFormat="1" ht="18" customHeight="1">
      <c r="A111" s="174" t="s">
        <v>107</v>
      </c>
      <c r="B111" s="168">
        <v>2009</v>
      </c>
      <c r="C111" s="153">
        <v>28849</v>
      </c>
      <c r="D111" s="153">
        <v>261</v>
      </c>
      <c r="E111" s="153">
        <v>85</v>
      </c>
      <c r="F111" s="153">
        <v>3.0705882352941178</v>
      </c>
      <c r="G111" s="153">
        <v>339.4</v>
      </c>
      <c r="H111" s="153">
        <v>110.53256704980843</v>
      </c>
    </row>
    <row r="112" spans="1:8" s="56" customFormat="1" ht="18" customHeight="1">
      <c r="A112" s="235" t="s">
        <v>107</v>
      </c>
      <c r="B112" s="236">
        <v>2010</v>
      </c>
      <c r="C112" s="234">
        <v>48539</v>
      </c>
      <c r="D112" s="234">
        <v>398</v>
      </c>
      <c r="E112" s="234">
        <v>109</v>
      </c>
      <c r="F112" s="234">
        <v>3.6513761467889907</v>
      </c>
      <c r="G112" s="234">
        <v>445.3119266055046</v>
      </c>
      <c r="H112" s="234">
        <v>121.9572864321608</v>
      </c>
    </row>
    <row r="113" spans="1:8" s="56" customFormat="1" ht="18" customHeight="1">
      <c r="A113" s="235"/>
      <c r="B113" s="236"/>
      <c r="C113" s="234"/>
      <c r="D113" s="234"/>
      <c r="E113" s="234"/>
      <c r="F113" s="234"/>
      <c r="G113" s="234"/>
      <c r="H113" s="234"/>
    </row>
    <row r="114" spans="1:8" s="56" customFormat="1" ht="18" customHeight="1">
      <c r="A114" s="174" t="s">
        <v>107</v>
      </c>
      <c r="B114" s="168">
        <v>2011</v>
      </c>
      <c r="C114" s="153">
        <v>88816</v>
      </c>
      <c r="D114" s="153">
        <v>884</v>
      </c>
      <c r="E114" s="153">
        <v>119</v>
      </c>
      <c r="F114" s="153">
        <v>7.4285714285714288</v>
      </c>
      <c r="G114" s="153">
        <v>746.35294117647061</v>
      </c>
      <c r="H114" s="153">
        <v>100.47058823529412</v>
      </c>
    </row>
    <row r="115" spans="1:8" s="56" customFormat="1" ht="18" customHeight="1">
      <c r="A115" s="174" t="s">
        <v>107</v>
      </c>
      <c r="B115" s="168">
        <v>2012</v>
      </c>
      <c r="C115" s="153">
        <v>97329</v>
      </c>
      <c r="D115" s="153">
        <v>499</v>
      </c>
      <c r="E115" s="153">
        <v>97</v>
      </c>
      <c r="F115" s="153">
        <v>5.1443298969072169</v>
      </c>
      <c r="G115" s="153">
        <v>1003.3917525773196</v>
      </c>
      <c r="H115" s="153">
        <v>195.04809619238478</v>
      </c>
    </row>
    <row r="116" spans="1:8" s="56" customFormat="1" ht="18" customHeight="1">
      <c r="A116" s="174" t="s">
        <v>107</v>
      </c>
      <c r="B116" s="168">
        <v>2013</v>
      </c>
      <c r="C116" s="153">
        <v>102947</v>
      </c>
      <c r="D116" s="153">
        <v>450</v>
      </c>
      <c r="E116" s="153">
        <v>90</v>
      </c>
      <c r="F116" s="153">
        <v>5</v>
      </c>
      <c r="G116" s="153">
        <v>1143.8555555555556</v>
      </c>
      <c r="H116" s="153">
        <v>228.77111111111111</v>
      </c>
    </row>
    <row r="117" spans="1:8" s="56" customFormat="1" ht="18" customHeight="1">
      <c r="A117" s="174" t="s">
        <v>108</v>
      </c>
      <c r="B117" s="168">
        <v>2004</v>
      </c>
      <c r="C117" s="153">
        <v>209060</v>
      </c>
      <c r="D117" s="153">
        <v>4119</v>
      </c>
      <c r="E117" s="153">
        <v>759</v>
      </c>
      <c r="F117" s="153">
        <v>5.4268774703557314</v>
      </c>
      <c r="G117" s="153">
        <v>275.44137022397894</v>
      </c>
      <c r="H117" s="153">
        <v>50.755037630492836</v>
      </c>
    </row>
    <row r="118" spans="1:8" s="56" customFormat="1" ht="18" customHeight="1">
      <c r="A118" s="174" t="s">
        <v>108</v>
      </c>
      <c r="B118" s="168">
        <v>2005</v>
      </c>
      <c r="C118" s="153">
        <v>385441</v>
      </c>
      <c r="D118" s="153">
        <v>4927</v>
      </c>
      <c r="E118" s="153">
        <v>826</v>
      </c>
      <c r="F118" s="153">
        <v>5.964891041162228</v>
      </c>
      <c r="G118" s="153">
        <v>466.63559322033899</v>
      </c>
      <c r="H118" s="153">
        <v>78.230363304241934</v>
      </c>
    </row>
    <row r="119" spans="1:8" s="56" customFormat="1" ht="18" customHeight="1">
      <c r="A119" s="174" t="s">
        <v>108</v>
      </c>
      <c r="B119" s="168">
        <v>2006</v>
      </c>
      <c r="C119" s="153">
        <v>649673</v>
      </c>
      <c r="D119" s="153">
        <v>6858</v>
      </c>
      <c r="E119" s="153">
        <v>924</v>
      </c>
      <c r="F119" s="153">
        <v>7.4220779220779223</v>
      </c>
      <c r="G119" s="153">
        <v>703.10930735930731</v>
      </c>
      <c r="H119" s="153">
        <v>94.732137649460483</v>
      </c>
    </row>
    <row r="120" spans="1:8" s="56" customFormat="1" ht="18" customHeight="1">
      <c r="A120" s="174" t="s">
        <v>108</v>
      </c>
      <c r="B120" s="168">
        <v>2007</v>
      </c>
      <c r="C120" s="153">
        <v>651127</v>
      </c>
      <c r="D120" s="153">
        <v>6050</v>
      </c>
      <c r="E120" s="153">
        <v>719</v>
      </c>
      <c r="F120" s="153">
        <v>8.4144645340751048</v>
      </c>
      <c r="G120" s="153">
        <v>905.60083449235049</v>
      </c>
      <c r="H120" s="153">
        <v>107.62429752066116</v>
      </c>
    </row>
    <row r="121" spans="1:8" s="56" customFormat="1" ht="18" customHeight="1">
      <c r="A121" s="174" t="s">
        <v>108</v>
      </c>
      <c r="B121" s="168">
        <v>2008</v>
      </c>
      <c r="C121" s="153">
        <v>596265</v>
      </c>
      <c r="D121" s="153">
        <v>5019</v>
      </c>
      <c r="E121" s="153">
        <v>664</v>
      </c>
      <c r="F121" s="153">
        <v>7.5587349397590362</v>
      </c>
      <c r="G121" s="153">
        <v>897.98945783132535</v>
      </c>
      <c r="H121" s="153">
        <v>118.80155409444113</v>
      </c>
    </row>
    <row r="122" spans="1:8" s="56" customFormat="1" ht="18" customHeight="1">
      <c r="A122" s="174" t="s">
        <v>108</v>
      </c>
      <c r="B122" s="168">
        <v>2009</v>
      </c>
      <c r="C122" s="153">
        <v>494257</v>
      </c>
      <c r="D122" s="153">
        <v>5152</v>
      </c>
      <c r="E122" s="153">
        <v>633</v>
      </c>
      <c r="F122" s="153">
        <v>8.1390205371248019</v>
      </c>
      <c r="G122" s="153">
        <v>780.8167456556082</v>
      </c>
      <c r="H122" s="153">
        <v>95.934976708074529</v>
      </c>
    </row>
    <row r="123" spans="1:8" s="56" customFormat="1" ht="18" customHeight="1">
      <c r="A123" s="174" t="s">
        <v>108</v>
      </c>
      <c r="B123" s="168">
        <v>2010</v>
      </c>
      <c r="C123" s="153">
        <v>1079587</v>
      </c>
      <c r="D123" s="153">
        <v>11740</v>
      </c>
      <c r="E123" s="153">
        <v>1253</v>
      </c>
      <c r="F123" s="153">
        <v>9.3695131683958497</v>
      </c>
      <c r="G123" s="153">
        <v>861.60175578611336</v>
      </c>
      <c r="H123" s="153">
        <v>91.958006814310053</v>
      </c>
    </row>
    <row r="124" spans="1:8" s="56" customFormat="1" ht="18" customHeight="1">
      <c r="A124" s="174" t="s">
        <v>108</v>
      </c>
      <c r="B124" s="168">
        <v>2011</v>
      </c>
      <c r="C124" s="153">
        <v>1415294</v>
      </c>
      <c r="D124" s="153">
        <v>13936</v>
      </c>
      <c r="E124" s="153">
        <v>1370</v>
      </c>
      <c r="F124" s="153">
        <v>10.172262773722627</v>
      </c>
      <c r="G124" s="153">
        <v>1033.0613138686131</v>
      </c>
      <c r="H124" s="153">
        <v>101.5566877152698</v>
      </c>
    </row>
    <row r="125" spans="1:8" s="56" customFormat="1" ht="18" customHeight="1">
      <c r="A125" s="174" t="s">
        <v>108</v>
      </c>
      <c r="B125" s="168">
        <v>2012</v>
      </c>
      <c r="C125" s="153">
        <v>1338287</v>
      </c>
      <c r="D125" s="153">
        <v>11700</v>
      </c>
      <c r="E125" s="153">
        <v>1215</v>
      </c>
      <c r="F125" s="153">
        <v>9.6296296296296298</v>
      </c>
      <c r="G125" s="153">
        <v>1101.4707818930042</v>
      </c>
      <c r="H125" s="153">
        <v>114.38350427350427</v>
      </c>
    </row>
    <row r="126" spans="1:8" s="56" customFormat="1" ht="18" customHeight="1">
      <c r="A126" s="174" t="s">
        <v>108</v>
      </c>
      <c r="B126" s="168">
        <v>2013</v>
      </c>
      <c r="C126" s="153">
        <v>1206550</v>
      </c>
      <c r="D126" s="153">
        <v>8549</v>
      </c>
      <c r="E126" s="153">
        <v>983</v>
      </c>
      <c r="F126" s="153">
        <v>8.696846388606307</v>
      </c>
      <c r="G126" s="153">
        <v>1227.4160732451678</v>
      </c>
      <c r="H126" s="153">
        <v>141.13346590244473</v>
      </c>
    </row>
    <row r="127" spans="1:8" s="56" customFormat="1" ht="18" customHeight="1">
      <c r="A127" s="174" t="s">
        <v>109</v>
      </c>
      <c r="B127" s="168">
        <v>2004</v>
      </c>
      <c r="C127" s="153">
        <v>19629604</v>
      </c>
      <c r="D127" s="153">
        <v>277027</v>
      </c>
      <c r="E127" s="153">
        <v>19435</v>
      </c>
      <c r="F127" s="153">
        <v>14.254026241317211</v>
      </c>
      <c r="G127" s="153">
        <v>1010.0130692050425</v>
      </c>
      <c r="H127" s="153">
        <v>70.858089644691674</v>
      </c>
    </row>
    <row r="128" spans="1:8" s="56" customFormat="1" ht="18" customHeight="1">
      <c r="A128" s="174" t="s">
        <v>109</v>
      </c>
      <c r="B128" s="168">
        <v>2005</v>
      </c>
      <c r="C128" s="153">
        <v>19548084</v>
      </c>
      <c r="D128" s="153">
        <v>279930</v>
      </c>
      <c r="E128" s="153">
        <v>16964</v>
      </c>
      <c r="F128" s="153">
        <v>16.501414760669654</v>
      </c>
      <c r="G128" s="153">
        <v>1152.3275170950249</v>
      </c>
      <c r="H128" s="153">
        <v>69.832043725217019</v>
      </c>
    </row>
    <row r="129" spans="1:8" s="56" customFormat="1" ht="18" customHeight="1">
      <c r="A129" s="174" t="s">
        <v>109</v>
      </c>
      <c r="B129" s="168">
        <v>2006</v>
      </c>
      <c r="C129" s="153">
        <v>19435988</v>
      </c>
      <c r="D129" s="153">
        <v>277745</v>
      </c>
      <c r="E129" s="153">
        <v>14792</v>
      </c>
      <c r="F129" s="153">
        <v>18.776703623580314</v>
      </c>
      <c r="G129" s="153">
        <v>1313.952677122769</v>
      </c>
      <c r="H129" s="153">
        <v>69.977814182073487</v>
      </c>
    </row>
    <row r="130" spans="1:8" s="56" customFormat="1" ht="18" customHeight="1">
      <c r="A130" s="174" t="s">
        <v>109</v>
      </c>
      <c r="B130" s="168">
        <v>2007</v>
      </c>
      <c r="C130" s="153">
        <v>22609047</v>
      </c>
      <c r="D130" s="153">
        <v>304770</v>
      </c>
      <c r="E130" s="153">
        <v>15810</v>
      </c>
      <c r="F130" s="153">
        <v>19.277039848197344</v>
      </c>
      <c r="G130" s="153">
        <v>1430.0472485768501</v>
      </c>
      <c r="H130" s="153">
        <v>74.18396495718082</v>
      </c>
    </row>
    <row r="131" spans="1:8" s="56" customFormat="1" ht="18" customHeight="1">
      <c r="A131" s="174" t="s">
        <v>109</v>
      </c>
      <c r="B131" s="168">
        <v>2008</v>
      </c>
      <c r="C131" s="153">
        <v>28384707</v>
      </c>
      <c r="D131" s="153">
        <v>377291</v>
      </c>
      <c r="E131" s="153">
        <v>18365</v>
      </c>
      <c r="F131" s="153">
        <v>20.544023958616933</v>
      </c>
      <c r="G131" s="153">
        <v>1545.5870950176968</v>
      </c>
      <c r="H131" s="153">
        <v>75.232928959344378</v>
      </c>
    </row>
    <row r="132" spans="1:8" s="56" customFormat="1" ht="18" customHeight="1">
      <c r="A132" s="174" t="s">
        <v>109</v>
      </c>
      <c r="B132" s="168">
        <v>2009</v>
      </c>
      <c r="C132" s="153">
        <v>32853639</v>
      </c>
      <c r="D132" s="153">
        <v>445229</v>
      </c>
      <c r="E132" s="153">
        <v>21230</v>
      </c>
      <c r="F132" s="153">
        <v>20.97169100329722</v>
      </c>
      <c r="G132" s="153">
        <v>1547.5100800753651</v>
      </c>
      <c r="H132" s="153">
        <v>73.790429194863762</v>
      </c>
    </row>
    <row r="133" spans="1:8" s="56" customFormat="1" ht="18" customHeight="1">
      <c r="A133" s="174" t="s">
        <v>109</v>
      </c>
      <c r="B133" s="168">
        <v>2010</v>
      </c>
      <c r="C133" s="153">
        <v>41780286</v>
      </c>
      <c r="D133" s="153">
        <v>562616</v>
      </c>
      <c r="E133" s="153">
        <v>25772</v>
      </c>
      <c r="F133" s="153">
        <v>21.830513735837343</v>
      </c>
      <c r="G133" s="153">
        <v>1621.1503181747632</v>
      </c>
      <c r="H133" s="153">
        <v>74.260749783155831</v>
      </c>
    </row>
    <row r="134" spans="1:8" s="56" customFormat="1" ht="18" customHeight="1">
      <c r="A134" s="174" t="s">
        <v>109</v>
      </c>
      <c r="B134" s="168">
        <v>2011</v>
      </c>
      <c r="C134" s="153">
        <v>43002589</v>
      </c>
      <c r="D134" s="153">
        <v>587515</v>
      </c>
      <c r="E134" s="153">
        <v>27678</v>
      </c>
      <c r="F134" s="153">
        <v>21.22678661753017</v>
      </c>
      <c r="G134" s="153">
        <v>1553.6740010116339</v>
      </c>
      <c r="H134" s="153">
        <v>73.194027386534813</v>
      </c>
    </row>
    <row r="135" spans="1:8" s="56" customFormat="1" ht="18" customHeight="1">
      <c r="A135" s="174" t="s">
        <v>109</v>
      </c>
      <c r="B135" s="168">
        <v>2012</v>
      </c>
      <c r="C135" s="153">
        <v>44047216</v>
      </c>
      <c r="D135" s="153">
        <v>614824</v>
      </c>
      <c r="E135" s="153">
        <v>29800</v>
      </c>
      <c r="F135" s="153">
        <v>20.631677852348993</v>
      </c>
      <c r="G135" s="153">
        <v>1478.0944966442953</v>
      </c>
      <c r="H135" s="153">
        <v>71.641991854579516</v>
      </c>
    </row>
    <row r="136" spans="1:8" s="56" customFormat="1" ht="18" customHeight="1">
      <c r="A136" s="174" t="s">
        <v>109</v>
      </c>
      <c r="B136" s="168">
        <v>2013</v>
      </c>
      <c r="C136" s="153">
        <v>44653389</v>
      </c>
      <c r="D136" s="153">
        <v>626708</v>
      </c>
      <c r="E136" s="153">
        <v>30919</v>
      </c>
      <c r="F136" s="153">
        <v>20.269348944015007</v>
      </c>
      <c r="G136" s="153">
        <v>1444.2054723632718</v>
      </c>
      <c r="H136" s="153">
        <v>71.250708463909831</v>
      </c>
    </row>
    <row r="137" spans="1:8" s="56" customFormat="1" ht="18" customHeight="1">
      <c r="A137" s="174" t="s">
        <v>110</v>
      </c>
      <c r="B137" s="168">
        <v>2004</v>
      </c>
      <c r="C137" s="153">
        <v>4911</v>
      </c>
      <c r="D137" s="153">
        <v>54</v>
      </c>
      <c r="E137" s="153">
        <v>4</v>
      </c>
      <c r="F137" s="153">
        <v>13.5</v>
      </c>
      <c r="G137" s="153">
        <v>1227.75</v>
      </c>
      <c r="H137" s="153">
        <v>90.944444444444443</v>
      </c>
    </row>
    <row r="138" spans="1:8" s="56" customFormat="1" ht="18" customHeight="1">
      <c r="A138" s="174" t="s">
        <v>110</v>
      </c>
      <c r="B138" s="168">
        <v>2005</v>
      </c>
      <c r="C138" s="153">
        <v>2695</v>
      </c>
      <c r="D138" s="153">
        <v>24</v>
      </c>
      <c r="E138" s="153">
        <v>4</v>
      </c>
      <c r="F138" s="153">
        <v>6</v>
      </c>
      <c r="G138" s="153">
        <v>673.75</v>
      </c>
      <c r="H138" s="153">
        <v>112.29166666666667</v>
      </c>
    </row>
    <row r="139" spans="1:8" s="56" customFormat="1" ht="18" customHeight="1">
      <c r="A139" s="174" t="s">
        <v>110</v>
      </c>
      <c r="B139" s="168">
        <v>2006</v>
      </c>
      <c r="C139" s="153">
        <v>11725</v>
      </c>
      <c r="D139" s="153">
        <v>68</v>
      </c>
      <c r="E139" s="153">
        <v>11</v>
      </c>
      <c r="F139" s="153">
        <v>6.1818181818181817</v>
      </c>
      <c r="G139" s="153">
        <v>1065.909090909091</v>
      </c>
      <c r="H139" s="153">
        <v>172.4264705882353</v>
      </c>
    </row>
    <row r="140" spans="1:8" s="56" customFormat="1" ht="18" customHeight="1">
      <c r="A140" s="174" t="s">
        <v>110</v>
      </c>
      <c r="B140" s="168">
        <v>2007</v>
      </c>
      <c r="C140" s="153">
        <v>2010</v>
      </c>
      <c r="D140" s="153">
        <v>6</v>
      </c>
      <c r="E140" s="153">
        <v>2</v>
      </c>
      <c r="F140" s="153">
        <v>3</v>
      </c>
      <c r="G140" s="153">
        <v>1005</v>
      </c>
      <c r="H140" s="153">
        <v>335</v>
      </c>
    </row>
    <row r="141" spans="1:8" s="56" customFormat="1" ht="18" customHeight="1">
      <c r="A141" s="174" t="s">
        <v>110</v>
      </c>
      <c r="B141" s="168">
        <v>2008</v>
      </c>
      <c r="C141" s="153">
        <v>910</v>
      </c>
      <c r="D141" s="153">
        <v>4</v>
      </c>
      <c r="E141" s="153">
        <v>2</v>
      </c>
      <c r="F141" s="153">
        <v>2</v>
      </c>
      <c r="G141" s="153">
        <v>455</v>
      </c>
      <c r="H141" s="153">
        <v>227.5</v>
      </c>
    </row>
    <row r="142" spans="1:8" s="56" customFormat="1" ht="18" customHeight="1">
      <c r="A142" s="174" t="s">
        <v>110</v>
      </c>
      <c r="B142" s="168">
        <v>2009</v>
      </c>
      <c r="C142" s="153">
        <v>4728</v>
      </c>
      <c r="D142" s="153">
        <v>16</v>
      </c>
      <c r="E142" s="153">
        <v>9</v>
      </c>
      <c r="F142" s="153">
        <v>1.7777777777777777</v>
      </c>
      <c r="G142" s="153">
        <v>525.33333333333337</v>
      </c>
      <c r="H142" s="153">
        <v>295.5</v>
      </c>
    </row>
    <row r="143" spans="1:8" s="56" customFormat="1" ht="18" customHeight="1">
      <c r="A143" s="174" t="s">
        <v>110</v>
      </c>
      <c r="B143" s="168">
        <v>2010</v>
      </c>
      <c r="C143" s="153">
        <v>31239</v>
      </c>
      <c r="D143" s="153">
        <v>224</v>
      </c>
      <c r="E143" s="153">
        <v>99</v>
      </c>
      <c r="F143" s="153">
        <v>2.2626262626262625</v>
      </c>
      <c r="G143" s="153">
        <v>315.54545454545456</v>
      </c>
      <c r="H143" s="153">
        <v>139.45982142857142</v>
      </c>
    </row>
    <row r="144" spans="1:8" s="56" customFormat="1" ht="18" customHeight="1">
      <c r="A144" s="174" t="s">
        <v>110</v>
      </c>
      <c r="B144" s="168">
        <v>2011</v>
      </c>
      <c r="C144" s="153">
        <v>4200</v>
      </c>
      <c r="D144" s="153">
        <v>44</v>
      </c>
      <c r="E144" s="153">
        <v>8</v>
      </c>
      <c r="F144" s="153">
        <v>5.5</v>
      </c>
      <c r="G144" s="153">
        <v>525</v>
      </c>
      <c r="H144" s="153">
        <v>95.454545454545453</v>
      </c>
    </row>
    <row r="145" spans="1:8" s="56" customFormat="1" ht="28.35" customHeight="1">
      <c r="A145" s="174" t="s">
        <v>110</v>
      </c>
      <c r="B145" s="168">
        <v>2012</v>
      </c>
      <c r="C145" s="153">
        <v>10601</v>
      </c>
      <c r="D145" s="153">
        <v>137</v>
      </c>
      <c r="E145" s="153">
        <v>33</v>
      </c>
      <c r="F145" s="153">
        <v>4.1515151515151514</v>
      </c>
      <c r="G145" s="153">
        <v>321.24242424242425</v>
      </c>
      <c r="H145" s="153">
        <v>77.379562043795616</v>
      </c>
    </row>
    <row r="146" spans="1:8">
      <c r="A146" s="174" t="s">
        <v>110</v>
      </c>
      <c r="B146" s="168">
        <v>2013</v>
      </c>
      <c r="C146" s="153">
        <v>3695</v>
      </c>
      <c r="D146" s="153">
        <v>81</v>
      </c>
      <c r="E146" s="153">
        <v>17</v>
      </c>
      <c r="F146" s="153">
        <v>4.7647058823529411</v>
      </c>
      <c r="G146" s="153">
        <v>217.35294117647058</v>
      </c>
      <c r="H146" s="153">
        <v>45.617283950617285</v>
      </c>
    </row>
  </sheetData>
  <mergeCells count="17">
    <mergeCell ref="A2:B2"/>
    <mergeCell ref="A108:A109"/>
    <mergeCell ref="B108:B109"/>
    <mergeCell ref="C108:C109"/>
    <mergeCell ref="D108:D109"/>
    <mergeCell ref="H112:H113"/>
    <mergeCell ref="F108:F109"/>
    <mergeCell ref="G108:G109"/>
    <mergeCell ref="H108:H109"/>
    <mergeCell ref="A112:A113"/>
    <mergeCell ref="B112:B113"/>
    <mergeCell ref="C112:C113"/>
    <mergeCell ref="D112:D113"/>
    <mergeCell ref="E112:E113"/>
    <mergeCell ref="F112:F113"/>
    <mergeCell ref="G112:G113"/>
    <mergeCell ref="E108:E109"/>
  </mergeCells>
  <pageMargins left="0.78431372549019618" right="0.78431372549019618" top="0.98039215686274517" bottom="0.98039215686274517" header="0.50980392156862753" footer="0.50980392156862753"/>
  <pageSetup paperSize="9" orientation="portrait"/>
  <headerFooter alignWithMargins="0"/>
</worksheet>
</file>

<file path=xl/worksheets/sheet11.xml><?xml version="1.0" encoding="utf-8"?>
<worksheet xmlns="http://schemas.openxmlformats.org/spreadsheetml/2006/main" xmlns:r="http://schemas.openxmlformats.org/officeDocument/2006/relationships">
  <sheetPr codeName="Sheet10"/>
  <dimension ref="A1:K21"/>
  <sheetViews>
    <sheetView workbookViewId="0">
      <selection activeCell="F37" sqref="F37"/>
    </sheetView>
  </sheetViews>
  <sheetFormatPr defaultRowHeight="15"/>
  <cols>
    <col min="1" max="1" width="28.140625" style="77" customWidth="1"/>
    <col min="2" max="16384" width="9.140625" style="77"/>
  </cols>
  <sheetData>
    <row r="1" spans="1:11" s="72" customFormat="1" ht="12.75">
      <c r="B1" s="73"/>
    </row>
    <row r="2" spans="1:11" s="72" customFormat="1" ht="12.75">
      <c r="A2" s="74" t="s">
        <v>61</v>
      </c>
      <c r="B2" s="73"/>
    </row>
    <row r="3" spans="1:11" s="72" customFormat="1" ht="12.75">
      <c r="A3" s="74" t="s">
        <v>62</v>
      </c>
      <c r="B3" s="73"/>
    </row>
    <row r="5" spans="1:11">
      <c r="A5" s="75" t="s">
        <v>141</v>
      </c>
      <c r="B5" s="76"/>
      <c r="C5" s="76"/>
      <c r="D5" s="76"/>
      <c r="E5" s="76"/>
      <c r="F5" s="76"/>
      <c r="G5" s="76"/>
      <c r="H5" s="76"/>
      <c r="I5" s="76"/>
      <c r="J5" s="76"/>
    </row>
    <row r="6" spans="1:11">
      <c r="A6" s="45"/>
      <c r="B6" s="43" t="s">
        <v>4</v>
      </c>
      <c r="C6" s="43" t="s">
        <v>5</v>
      </c>
      <c r="D6" s="43" t="s">
        <v>6</v>
      </c>
      <c r="E6" s="43" t="s">
        <v>7</v>
      </c>
      <c r="F6" s="44" t="s">
        <v>8</v>
      </c>
      <c r="G6" s="44" t="s">
        <v>9</v>
      </c>
      <c r="H6" s="44" t="s">
        <v>10</v>
      </c>
      <c r="I6" s="44" t="s">
        <v>11</v>
      </c>
      <c r="J6" s="44" t="s">
        <v>38</v>
      </c>
      <c r="K6" s="44" t="s">
        <v>167</v>
      </c>
    </row>
    <row r="7" spans="1:11">
      <c r="A7" s="63" t="s">
        <v>96</v>
      </c>
      <c r="B7" s="169">
        <v>4209667</v>
      </c>
      <c r="C7" s="71">
        <v>4241160</v>
      </c>
      <c r="D7" s="62">
        <v>4271638</v>
      </c>
      <c r="E7" s="62">
        <v>4311770</v>
      </c>
      <c r="F7" s="62">
        <v>4344816</v>
      </c>
      <c r="G7" s="62">
        <v>4374651</v>
      </c>
      <c r="H7" s="62">
        <v>4406003</v>
      </c>
      <c r="I7" s="62">
        <v>4445148</v>
      </c>
      <c r="J7" s="62">
        <v>4460591</v>
      </c>
      <c r="K7" s="62">
        <v>4475695</v>
      </c>
    </row>
    <row r="8" spans="1:11">
      <c r="A8" s="46" t="s">
        <v>33</v>
      </c>
      <c r="B8" s="169">
        <v>305060</v>
      </c>
      <c r="C8" s="71">
        <v>306268</v>
      </c>
      <c r="D8" s="62">
        <v>307392</v>
      </c>
      <c r="E8" s="62">
        <v>309160</v>
      </c>
      <c r="F8" s="62">
        <v>310690</v>
      </c>
      <c r="G8" s="62">
        <v>311626</v>
      </c>
      <c r="H8" s="62">
        <v>312638</v>
      </c>
      <c r="I8" s="62">
        <v>313832</v>
      </c>
      <c r="J8" s="62">
        <v>313793</v>
      </c>
      <c r="K8" s="62">
        <v>313559</v>
      </c>
    </row>
    <row r="9" spans="1:11">
      <c r="A9" s="46" t="s">
        <v>22</v>
      </c>
      <c r="B9" s="169">
        <v>90679</v>
      </c>
      <c r="C9" s="71">
        <v>91516</v>
      </c>
      <c r="D9" s="62">
        <v>92264</v>
      </c>
      <c r="E9" s="62">
        <v>93543</v>
      </c>
      <c r="F9" s="62">
        <v>94713</v>
      </c>
      <c r="G9" s="62">
        <v>95117</v>
      </c>
      <c r="H9" s="62">
        <v>95398</v>
      </c>
      <c r="I9" s="62">
        <v>95904</v>
      </c>
      <c r="J9" s="62">
        <v>95921</v>
      </c>
      <c r="K9" s="62">
        <v>96116</v>
      </c>
    </row>
    <row r="10" spans="1:11">
      <c r="A10" s="46" t="s">
        <v>34</v>
      </c>
      <c r="B10" s="169">
        <v>124091</v>
      </c>
      <c r="C10" s="71">
        <v>125111</v>
      </c>
      <c r="D10" s="62">
        <v>125573</v>
      </c>
      <c r="E10" s="62">
        <v>126234</v>
      </c>
      <c r="F10" s="62">
        <v>127038</v>
      </c>
      <c r="G10" s="62">
        <v>127456</v>
      </c>
      <c r="H10" s="62">
        <v>127712</v>
      </c>
      <c r="I10" s="62">
        <v>128134</v>
      </c>
      <c r="J10" s="62">
        <v>127929</v>
      </c>
      <c r="K10" s="62">
        <v>127800</v>
      </c>
    </row>
    <row r="11" spans="1:11">
      <c r="A11" s="46" t="s">
        <v>23</v>
      </c>
      <c r="B11" s="169">
        <v>291942</v>
      </c>
      <c r="C11" s="71">
        <v>294625</v>
      </c>
      <c r="D11" s="62">
        <v>296887</v>
      </c>
      <c r="E11" s="62">
        <v>298644</v>
      </c>
      <c r="F11" s="62">
        <v>299765</v>
      </c>
      <c r="G11" s="62">
        <v>301143</v>
      </c>
      <c r="H11" s="62">
        <v>302398</v>
      </c>
      <c r="I11" s="62">
        <v>305094</v>
      </c>
      <c r="J11" s="62">
        <v>306088</v>
      </c>
      <c r="K11" s="62">
        <v>306792</v>
      </c>
    </row>
    <row r="12" spans="1:11">
      <c r="A12" s="46" t="s">
        <v>24</v>
      </c>
      <c r="B12" s="169">
        <v>233169</v>
      </c>
      <c r="C12" s="71">
        <v>236112</v>
      </c>
      <c r="D12" s="62">
        <v>238345</v>
      </c>
      <c r="E12" s="62">
        <v>240951</v>
      </c>
      <c r="F12" s="62">
        <v>242455</v>
      </c>
      <c r="G12" s="62">
        <v>243739</v>
      </c>
      <c r="H12" s="62">
        <v>245548</v>
      </c>
      <c r="I12" s="62">
        <v>248022</v>
      </c>
      <c r="J12" s="62">
        <v>249272</v>
      </c>
      <c r="K12" s="62">
        <v>250094</v>
      </c>
    </row>
    <row r="13" spans="1:11">
      <c r="A13" s="46" t="s">
        <v>25</v>
      </c>
      <c r="B13" s="169">
        <v>441703</v>
      </c>
      <c r="C13" s="71">
        <v>446607</v>
      </c>
      <c r="D13" s="62">
        <v>452265</v>
      </c>
      <c r="E13" s="62">
        <v>458900</v>
      </c>
      <c r="F13" s="62">
        <v>464191</v>
      </c>
      <c r="G13" s="62">
        <v>469580</v>
      </c>
      <c r="H13" s="62">
        <v>474887</v>
      </c>
      <c r="I13" s="62">
        <v>479262</v>
      </c>
      <c r="J13" s="62">
        <v>482440</v>
      </c>
      <c r="K13" s="62">
        <v>487509</v>
      </c>
    </row>
    <row r="14" spans="1:11">
      <c r="A14" s="46" t="s">
        <v>35</v>
      </c>
      <c r="B14" s="169">
        <v>981109</v>
      </c>
      <c r="C14" s="71">
        <v>983245</v>
      </c>
      <c r="D14" s="62">
        <v>985024</v>
      </c>
      <c r="E14" s="62">
        <v>991441</v>
      </c>
      <c r="F14" s="62">
        <v>998015</v>
      </c>
      <c r="G14" s="62">
        <v>1004937</v>
      </c>
      <c r="H14" s="62">
        <v>1012107</v>
      </c>
      <c r="I14" s="62">
        <v>1021156</v>
      </c>
      <c r="J14" s="62">
        <v>1023892</v>
      </c>
      <c r="K14" s="62">
        <v>1024922</v>
      </c>
    </row>
    <row r="15" spans="1:11">
      <c r="A15" s="46" t="s">
        <v>26</v>
      </c>
      <c r="B15" s="169">
        <v>252601</v>
      </c>
      <c r="C15" s="71">
        <v>255927</v>
      </c>
      <c r="D15" s="62">
        <v>259428</v>
      </c>
      <c r="E15" s="62">
        <v>262596</v>
      </c>
      <c r="F15" s="62">
        <v>264797</v>
      </c>
      <c r="G15" s="62">
        <v>266294</v>
      </c>
      <c r="H15" s="62">
        <v>267484</v>
      </c>
      <c r="I15" s="62">
        <v>269835</v>
      </c>
      <c r="J15" s="62">
        <v>268682</v>
      </c>
      <c r="K15" s="62">
        <v>270396</v>
      </c>
    </row>
    <row r="16" spans="1:11">
      <c r="A16" s="46" t="s">
        <v>27</v>
      </c>
      <c r="B16" s="169">
        <v>456494</v>
      </c>
      <c r="C16" s="71">
        <v>459127</v>
      </c>
      <c r="D16" s="62">
        <v>462079</v>
      </c>
      <c r="E16" s="62">
        <v>465597</v>
      </c>
      <c r="F16" s="62">
        <v>468004</v>
      </c>
      <c r="G16" s="62">
        <v>470135</v>
      </c>
      <c r="H16" s="62">
        <v>471730</v>
      </c>
      <c r="I16" s="62">
        <v>473916</v>
      </c>
      <c r="J16" s="62">
        <v>474630</v>
      </c>
      <c r="K16" s="62">
        <v>474916</v>
      </c>
    </row>
    <row r="17" spans="1:11">
      <c r="A17" s="46" t="s">
        <v>28</v>
      </c>
      <c r="B17" s="169">
        <v>651550</v>
      </c>
      <c r="C17" s="71">
        <v>657948</v>
      </c>
      <c r="D17" s="62">
        <v>664393</v>
      </c>
      <c r="E17" s="62">
        <v>672848</v>
      </c>
      <c r="F17" s="62">
        <v>679473</v>
      </c>
      <c r="G17" s="62">
        <v>685718</v>
      </c>
      <c r="H17" s="62">
        <v>693776</v>
      </c>
      <c r="I17" s="62">
        <v>703345</v>
      </c>
      <c r="J17" s="62">
        <v>709277</v>
      </c>
      <c r="K17" s="62">
        <v>714145</v>
      </c>
    </row>
    <row r="18" spans="1:11">
      <c r="A18" s="46" t="s">
        <v>29</v>
      </c>
      <c r="B18" s="169">
        <v>16346</v>
      </c>
      <c r="C18" s="71">
        <v>16608</v>
      </c>
      <c r="D18" s="62">
        <v>16927</v>
      </c>
      <c r="E18" s="62">
        <v>17203</v>
      </c>
      <c r="F18" s="62">
        <v>17368</v>
      </c>
      <c r="G18" s="62">
        <v>17575</v>
      </c>
      <c r="H18" s="62">
        <v>17870</v>
      </c>
      <c r="I18" s="62">
        <v>18096</v>
      </c>
      <c r="J18" s="62">
        <v>18237</v>
      </c>
      <c r="K18" s="62">
        <v>18279</v>
      </c>
    </row>
    <row r="19" spans="1:11">
      <c r="A19" s="46" t="s">
        <v>30</v>
      </c>
      <c r="B19" s="169">
        <v>17792</v>
      </c>
      <c r="C19" s="71">
        <v>17958</v>
      </c>
      <c r="D19" s="62">
        <v>18026</v>
      </c>
      <c r="E19" s="62">
        <v>18205</v>
      </c>
      <c r="F19" s="62">
        <v>18375</v>
      </c>
      <c r="G19" s="62">
        <v>18657</v>
      </c>
      <c r="H19" s="62">
        <v>18886</v>
      </c>
      <c r="I19" s="62">
        <v>19066</v>
      </c>
      <c r="J19" s="62">
        <v>19096</v>
      </c>
      <c r="K19" s="62">
        <v>19134</v>
      </c>
    </row>
    <row r="20" spans="1:11">
      <c r="A20" s="46" t="s">
        <v>31</v>
      </c>
      <c r="B20" s="169">
        <v>324979</v>
      </c>
      <c r="C20" s="71">
        <v>327648</v>
      </c>
      <c r="D20" s="62">
        <v>330416</v>
      </c>
      <c r="E20" s="62">
        <v>333635</v>
      </c>
      <c r="F20" s="62">
        <v>337056</v>
      </c>
      <c r="G20" s="62">
        <v>339626</v>
      </c>
      <c r="H20" s="62">
        <v>342323</v>
      </c>
      <c r="I20" s="62">
        <v>346094</v>
      </c>
      <c r="J20" s="62">
        <v>348010</v>
      </c>
      <c r="K20" s="62">
        <v>348808</v>
      </c>
    </row>
    <row r="21" spans="1:11">
      <c r="A21" s="46" t="s">
        <v>32</v>
      </c>
      <c r="B21" s="169">
        <v>22152</v>
      </c>
      <c r="C21" s="71">
        <v>22460</v>
      </c>
      <c r="D21" s="62">
        <v>22619</v>
      </c>
      <c r="E21" s="62">
        <v>22813</v>
      </c>
      <c r="F21" s="62">
        <v>22876</v>
      </c>
      <c r="G21" s="62">
        <v>23048</v>
      </c>
      <c r="H21" s="62">
        <v>23246</v>
      </c>
      <c r="I21" s="62">
        <v>23392</v>
      </c>
      <c r="J21" s="62">
        <v>23324</v>
      </c>
      <c r="K21" s="62">
        <v>23225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H11"/>
  <sheetViews>
    <sheetView workbookViewId="0">
      <selection activeCell="H17" sqref="H17"/>
    </sheetView>
  </sheetViews>
  <sheetFormatPr defaultRowHeight="15"/>
  <cols>
    <col min="2" max="6" width="13.140625" customWidth="1"/>
  </cols>
  <sheetData>
    <row r="1" spans="1:8">
      <c r="B1" t="s">
        <v>13</v>
      </c>
      <c r="C1" t="s">
        <v>159</v>
      </c>
      <c r="D1" t="s">
        <v>57</v>
      </c>
      <c r="E1" t="s">
        <v>160</v>
      </c>
      <c r="F1" t="s">
        <v>161</v>
      </c>
      <c r="H1" t="s">
        <v>162</v>
      </c>
    </row>
    <row r="2" spans="1:8">
      <c r="A2" t="s">
        <v>4</v>
      </c>
      <c r="B2">
        <v>5598414.7799999993</v>
      </c>
      <c r="C2">
        <v>7337410.0300000003</v>
      </c>
      <c r="D2">
        <v>2393145.38</v>
      </c>
      <c r="E2">
        <v>0</v>
      </c>
      <c r="F2">
        <v>15328970.189999998</v>
      </c>
      <c r="H2">
        <v>408876</v>
      </c>
    </row>
    <row r="3" spans="1:8">
      <c r="A3" t="s">
        <v>5</v>
      </c>
      <c r="B3">
        <v>6523187.5199999996</v>
      </c>
      <c r="C3">
        <v>5677027.2600000007</v>
      </c>
      <c r="D3">
        <v>6318626.1600000001</v>
      </c>
      <c r="E3">
        <v>318131.65000000002</v>
      </c>
      <c r="F3">
        <v>18836972.59</v>
      </c>
      <c r="H3">
        <v>457092</v>
      </c>
    </row>
    <row r="4" spans="1:8">
      <c r="A4" t="s">
        <v>60</v>
      </c>
      <c r="B4">
        <v>7228676.4399999995</v>
      </c>
      <c r="C4">
        <v>5454983.0700000003</v>
      </c>
      <c r="D4">
        <v>7893205.8899999997</v>
      </c>
      <c r="E4">
        <v>17102.11</v>
      </c>
      <c r="F4">
        <v>20593967.509999998</v>
      </c>
      <c r="H4">
        <v>489447</v>
      </c>
    </row>
    <row r="5" spans="1:8">
      <c r="A5" t="s">
        <v>7</v>
      </c>
      <c r="B5">
        <v>9860639.1699999981</v>
      </c>
      <c r="C5">
        <v>5366361.5200000005</v>
      </c>
      <c r="D5">
        <v>9557705.75</v>
      </c>
      <c r="E5">
        <v>-1736.7700000000013</v>
      </c>
      <c r="F5">
        <v>24782969.669999998</v>
      </c>
      <c r="H5">
        <v>492908</v>
      </c>
    </row>
    <row r="6" spans="1:8">
      <c r="A6" t="s">
        <v>8</v>
      </c>
      <c r="B6">
        <v>10977492.719999999</v>
      </c>
      <c r="C6">
        <v>5095297.5000000009</v>
      </c>
      <c r="D6">
        <v>11542338.119999999</v>
      </c>
      <c r="E6">
        <v>54374.799999999996</v>
      </c>
      <c r="F6">
        <v>27669503.139999997</v>
      </c>
      <c r="H6">
        <v>493767</v>
      </c>
    </row>
    <row r="7" spans="1:8">
      <c r="A7" t="s">
        <v>9</v>
      </c>
      <c r="B7">
        <v>9970893.9199999999</v>
      </c>
      <c r="C7">
        <v>5325850.49</v>
      </c>
      <c r="D7">
        <v>12639343.620000001</v>
      </c>
      <c r="E7">
        <v>33481.22</v>
      </c>
      <c r="F7">
        <v>27969569.25</v>
      </c>
      <c r="H7">
        <v>510063</v>
      </c>
    </row>
    <row r="8" spans="1:8">
      <c r="A8" t="s">
        <v>10</v>
      </c>
      <c r="B8">
        <v>8709721.0700000003</v>
      </c>
      <c r="C8">
        <v>5661694.8200000003</v>
      </c>
      <c r="D8">
        <v>13715117.189999999</v>
      </c>
      <c r="E8">
        <v>33258.5</v>
      </c>
      <c r="F8">
        <v>28119791.579999998</v>
      </c>
      <c r="H8">
        <v>534674</v>
      </c>
    </row>
    <row r="9" spans="1:8">
      <c r="A9" t="s">
        <v>11</v>
      </c>
      <c r="B9">
        <v>7117718.6000000006</v>
      </c>
      <c r="C9">
        <v>5559462.4299999997</v>
      </c>
      <c r="D9">
        <v>13450835.889999999</v>
      </c>
      <c r="E9">
        <v>182325.02999999997</v>
      </c>
      <c r="F9">
        <v>26310341.950000003</v>
      </c>
      <c r="H9">
        <v>515897</v>
      </c>
    </row>
    <row r="10" spans="1:8">
      <c r="A10" t="s">
        <v>38</v>
      </c>
      <c r="B10">
        <v>5338543.47</v>
      </c>
      <c r="C10">
        <v>5734384.9499999993</v>
      </c>
      <c r="D10">
        <v>12804839.700000003</v>
      </c>
      <c r="E10">
        <v>7146.3799999999983</v>
      </c>
      <c r="F10">
        <v>23884914.5</v>
      </c>
      <c r="H10">
        <v>488982</v>
      </c>
    </row>
    <row r="11" spans="1:8">
      <c r="A11" t="s">
        <v>167</v>
      </c>
      <c r="B11">
        <v>4886414.45</v>
      </c>
      <c r="C11">
        <v>5752599.8099999996</v>
      </c>
      <c r="D11">
        <v>12106515.23</v>
      </c>
      <c r="E11">
        <v>67391.150000000009</v>
      </c>
      <c r="F11">
        <v>22812920.640000001</v>
      </c>
      <c r="H11">
        <v>464639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sheetPr>
    <pageSetUpPr fitToPage="1"/>
  </sheetPr>
  <dimension ref="B2:M5"/>
  <sheetViews>
    <sheetView zoomScale="85" zoomScaleNormal="85" workbookViewId="0"/>
  </sheetViews>
  <sheetFormatPr defaultRowHeight="15"/>
  <cols>
    <col min="1" max="1" width="2" style="167" customWidth="1"/>
    <col min="2" max="16384" width="9.140625" style="167"/>
  </cols>
  <sheetData>
    <row r="2" spans="2:13">
      <c r="M2" s="21" t="s">
        <v>0</v>
      </c>
    </row>
    <row r="3" spans="2:13" ht="50.25" customHeight="1"/>
    <row r="5" spans="2:13" ht="36.75" customHeight="1">
      <c r="B5" s="238" t="s">
        <v>173</v>
      </c>
      <c r="C5" s="238"/>
      <c r="D5" s="238"/>
      <c r="E5" s="238"/>
      <c r="F5" s="238"/>
      <c r="G5" s="238"/>
      <c r="H5" s="238"/>
      <c r="I5" s="238"/>
      <c r="J5" s="238"/>
      <c r="K5" s="238"/>
      <c r="L5" s="238"/>
      <c r="M5" s="238"/>
    </row>
  </sheetData>
  <mergeCells count="1">
    <mergeCell ref="B5:M5"/>
  </mergeCells>
  <pageMargins left="0.70866141732283472" right="0.70866141732283472"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B2:J10"/>
  <sheetViews>
    <sheetView zoomScale="85" zoomScaleNormal="85" workbookViewId="0"/>
  </sheetViews>
  <sheetFormatPr defaultRowHeight="12.75"/>
  <cols>
    <col min="1" max="1" width="3.42578125" style="200" customWidth="1"/>
    <col min="2" max="10" width="12.5703125" style="200" customWidth="1"/>
    <col min="11" max="16384" width="9.140625" style="200"/>
  </cols>
  <sheetData>
    <row r="2" spans="2:10" ht="12.75" customHeight="1"/>
    <row r="3" spans="2:10">
      <c r="C3" s="229" t="s">
        <v>0</v>
      </c>
      <c r="D3" s="229"/>
      <c r="E3" s="229"/>
      <c r="F3" s="229"/>
      <c r="G3" s="229"/>
      <c r="H3" s="229"/>
      <c r="I3" s="229"/>
    </row>
    <row r="4" spans="2:10" ht="50.25" customHeight="1">
      <c r="G4" s="195"/>
    </row>
    <row r="5" spans="2:10" ht="17.25" customHeight="1"/>
    <row r="6" spans="2:10">
      <c r="B6" s="201"/>
      <c r="C6" s="201"/>
      <c r="D6" s="201"/>
      <c r="E6" s="201"/>
      <c r="F6" s="201"/>
      <c r="G6" s="201"/>
      <c r="H6" s="201"/>
    </row>
    <row r="7" spans="2:10" s="202" customFormat="1" ht="365.25" customHeight="1">
      <c r="B7" s="230" t="s">
        <v>194</v>
      </c>
      <c r="C7" s="230"/>
      <c r="D7" s="230"/>
      <c r="E7" s="230"/>
      <c r="F7" s="230"/>
      <c r="G7" s="230"/>
      <c r="H7" s="230"/>
      <c r="I7" s="230"/>
      <c r="J7" s="230"/>
    </row>
    <row r="8" spans="2:10">
      <c r="B8" s="202"/>
      <c r="C8" s="202"/>
      <c r="D8" s="202"/>
      <c r="E8" s="202"/>
      <c r="F8" s="203"/>
      <c r="G8" s="202"/>
      <c r="H8" s="202"/>
      <c r="I8" s="202"/>
      <c r="J8" s="202"/>
    </row>
    <row r="9" spans="2:10">
      <c r="B9" s="202"/>
      <c r="C9" s="202"/>
      <c r="D9" s="202"/>
      <c r="E9" s="202"/>
      <c r="F9" s="204"/>
      <c r="G9" s="202"/>
      <c r="H9" s="202"/>
      <c r="I9" s="202"/>
      <c r="J9" s="202"/>
    </row>
    <row r="10" spans="2:10">
      <c r="F10" s="205"/>
    </row>
  </sheetData>
  <mergeCells count="2">
    <mergeCell ref="C3:I3"/>
    <mergeCell ref="B7:J7"/>
  </mergeCells>
  <printOptions horizontalCentered="1"/>
  <pageMargins left="0.74803149606299213" right="0.74803149606299213" top="0.98425196850393704" bottom="0.98425196850393704" header="0.51181102362204722" footer="0.51181102362204722"/>
  <pageSetup paperSize="9" scale="9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2:D30"/>
  <sheetViews>
    <sheetView zoomScale="85" zoomScaleNormal="85" workbookViewId="0"/>
  </sheetViews>
  <sheetFormatPr defaultRowHeight="12.75"/>
  <cols>
    <col min="1" max="1" width="1.7109375" style="93" customWidth="1"/>
    <col min="2" max="2" width="47.28515625" style="93" customWidth="1"/>
    <col min="3" max="3" width="10.7109375" style="93" customWidth="1"/>
    <col min="4" max="4" width="38.7109375" style="49" customWidth="1"/>
    <col min="5" max="16384" width="9.140625" style="49"/>
  </cols>
  <sheetData>
    <row r="2" spans="1:4">
      <c r="D2" s="1" t="s">
        <v>0</v>
      </c>
    </row>
    <row r="4" spans="1:4" ht="50.25" customHeight="1"/>
    <row r="5" spans="1:4" ht="16.5" customHeight="1"/>
    <row r="6" spans="1:4" s="3" customFormat="1" ht="18">
      <c r="A6" s="2"/>
      <c r="B6" s="2" t="s">
        <v>55</v>
      </c>
      <c r="C6" s="2"/>
    </row>
    <row r="7" spans="1:4" s="3" customFormat="1" ht="18">
      <c r="A7" s="2"/>
      <c r="B7" s="123" t="s">
        <v>17</v>
      </c>
      <c r="C7" s="2"/>
    </row>
    <row r="8" spans="1:4" s="3" customFormat="1" ht="15.75" customHeight="1">
      <c r="A8" s="2"/>
      <c r="B8" s="4"/>
      <c r="C8" s="2"/>
    </row>
    <row r="9" spans="1:4" ht="25.5">
      <c r="B9" s="8" t="s">
        <v>18</v>
      </c>
      <c r="C9" s="9" t="s">
        <v>19</v>
      </c>
      <c r="D9" s="10" t="s">
        <v>20</v>
      </c>
    </row>
    <row r="10" spans="1:4" ht="15.95" customHeight="1">
      <c r="B10" s="37" t="s">
        <v>63</v>
      </c>
      <c r="C10" s="116" t="s">
        <v>73</v>
      </c>
      <c r="D10" s="117" t="s">
        <v>74</v>
      </c>
    </row>
    <row r="11" spans="1:4" ht="15.95" customHeight="1">
      <c r="B11" s="37" t="s">
        <v>64</v>
      </c>
      <c r="C11" s="116" t="s">
        <v>73</v>
      </c>
      <c r="D11" s="117" t="s">
        <v>74</v>
      </c>
    </row>
    <row r="12" spans="1:4" ht="15.95" customHeight="1">
      <c r="B12" s="37" t="s">
        <v>65</v>
      </c>
      <c r="C12" s="116" t="s">
        <v>68</v>
      </c>
      <c r="D12" s="117" t="s">
        <v>69</v>
      </c>
    </row>
    <row r="13" spans="1:4" ht="15.95" customHeight="1">
      <c r="B13" s="37" t="s">
        <v>66</v>
      </c>
      <c r="C13" s="116" t="s">
        <v>70</v>
      </c>
      <c r="D13" s="117" t="s">
        <v>71</v>
      </c>
    </row>
    <row r="14" spans="1:4" ht="15.95" customHeight="1">
      <c r="B14" s="37" t="s">
        <v>67</v>
      </c>
      <c r="C14" s="116" t="s">
        <v>72</v>
      </c>
      <c r="D14" s="117" t="s">
        <v>69</v>
      </c>
    </row>
    <row r="15" spans="1:4" ht="16.5" customHeight="1"/>
    <row r="16" spans="1:4" ht="16.5" customHeight="1"/>
    <row r="17" spans="1:4" s="14" customFormat="1" ht="16.5" customHeight="1">
      <c r="A17" s="11"/>
      <c r="B17" s="118" t="s">
        <v>21</v>
      </c>
      <c r="C17" s="12"/>
      <c r="D17" s="13"/>
    </row>
    <row r="18" spans="1:4" ht="16.5" customHeight="1"/>
    <row r="19" spans="1:4" ht="16.5" customHeight="1"/>
    <row r="20" spans="1:4" ht="16.5" customHeight="1"/>
    <row r="21" spans="1:4" ht="16.5" customHeight="1"/>
    <row r="22" spans="1:4" ht="16.5" customHeight="1"/>
    <row r="23" spans="1:4" ht="16.5" customHeight="1"/>
    <row r="24" spans="1:4" ht="16.5" customHeight="1"/>
    <row r="25" spans="1:4" ht="16.5" customHeight="1"/>
    <row r="26" spans="1:4" ht="16.5" customHeight="1"/>
    <row r="27" spans="1:4" ht="16.5" customHeight="1"/>
    <row r="28" spans="1:4" ht="16.5" customHeight="1"/>
    <row r="29" spans="1:4" ht="16.5" customHeight="1"/>
    <row r="30" spans="1:4" ht="16.5" customHeight="1"/>
  </sheetData>
  <printOptions horizontalCentered="1"/>
  <pageMargins left="0.74803149606299213" right="0.74803149606299213" top="0.98425196850393704" bottom="0.98425196850393704" header="0.51181102362204722" footer="0.51181102362204722"/>
  <pageSetup paperSize="9" scale="7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4"/>
  <dimension ref="A1:AJ72"/>
  <sheetViews>
    <sheetView zoomScale="85" zoomScaleNormal="85" workbookViewId="0"/>
  </sheetViews>
  <sheetFormatPr defaultColWidth="10.28515625" defaultRowHeight="12.75"/>
  <cols>
    <col min="1" max="1" width="1.7109375" style="49" customWidth="1"/>
    <col min="2" max="2" width="23.28515625" style="49" customWidth="1"/>
    <col min="3" max="10" width="13" style="49" customWidth="1"/>
    <col min="11" max="12" width="13" style="50" customWidth="1"/>
    <col min="13" max="26" width="9.140625" style="50" customWidth="1"/>
    <col min="27" max="246" width="9.140625" style="49" customWidth="1"/>
    <col min="247" max="247" width="1.7109375" style="49" customWidth="1"/>
    <col min="248" max="248" width="23.28515625" style="49" customWidth="1"/>
    <col min="249" max="16384" width="10.28515625" style="49"/>
  </cols>
  <sheetData>
    <row r="1" spans="1:36">
      <c r="A1" s="93"/>
      <c r="B1" s="93"/>
    </row>
    <row r="2" spans="1:36">
      <c r="A2" s="93"/>
      <c r="B2" s="93"/>
      <c r="J2" s="1" t="s">
        <v>0</v>
      </c>
    </row>
    <row r="3" spans="1:36">
      <c r="A3" s="93"/>
      <c r="B3" s="93"/>
    </row>
    <row r="4" spans="1:36" ht="50.25" customHeight="1">
      <c r="A4" s="93"/>
      <c r="B4" s="93"/>
    </row>
    <row r="5" spans="1:36" ht="18" customHeight="1">
      <c r="A5" s="93"/>
      <c r="B5" s="93"/>
    </row>
    <row r="6" spans="1:36" ht="16.5" customHeight="1">
      <c r="A6" s="93"/>
      <c r="B6" s="2" t="s">
        <v>1</v>
      </c>
    </row>
    <row r="7" spans="1:36" s="3" customFormat="1" ht="18">
      <c r="A7" s="2"/>
      <c r="B7" s="2" t="s">
        <v>36</v>
      </c>
      <c r="K7" s="15"/>
      <c r="L7" s="15"/>
      <c r="M7" s="38"/>
      <c r="N7" s="38"/>
      <c r="O7" s="38"/>
      <c r="P7" s="38"/>
      <c r="Q7" s="38"/>
      <c r="R7" s="38"/>
      <c r="S7" s="38"/>
      <c r="T7" s="38"/>
      <c r="U7" s="38"/>
      <c r="V7" s="38"/>
      <c r="W7" s="38"/>
      <c r="X7" s="38"/>
      <c r="Y7" s="38"/>
      <c r="Z7" s="38"/>
    </row>
    <row r="8" spans="1:36" s="3" customFormat="1" ht="18">
      <c r="A8" s="2"/>
      <c r="B8" s="123" t="s">
        <v>2</v>
      </c>
      <c r="K8" s="15"/>
      <c r="L8" s="15"/>
      <c r="M8" s="38"/>
      <c r="N8" s="38"/>
      <c r="O8" s="38"/>
      <c r="P8" s="38"/>
      <c r="Q8" s="38"/>
      <c r="R8" s="38"/>
      <c r="S8" s="38"/>
      <c r="T8" s="38"/>
      <c r="U8" s="38"/>
      <c r="V8" s="38"/>
      <c r="W8" s="38"/>
      <c r="X8" s="38"/>
      <c r="Y8" s="38"/>
      <c r="Z8" s="38"/>
    </row>
    <row r="9" spans="1:36" ht="15.95" customHeight="1"/>
    <row r="10" spans="1:36" ht="15.75" customHeight="1"/>
    <row r="11" spans="1:36" s="7" customFormat="1" ht="15.95" customHeight="1">
      <c r="A11" s="5"/>
      <c r="B11" s="6" t="s">
        <v>59</v>
      </c>
      <c r="K11" s="16"/>
      <c r="L11" s="16"/>
      <c r="M11" s="39"/>
      <c r="N11" s="39"/>
      <c r="O11" s="39"/>
      <c r="P11" s="39"/>
      <c r="Q11" s="39"/>
      <c r="R11" s="39"/>
      <c r="S11" s="39"/>
      <c r="T11" s="39"/>
      <c r="U11" s="39"/>
      <c r="V11" s="39"/>
      <c r="W11" s="39"/>
      <c r="X11" s="39"/>
      <c r="Y11" s="39"/>
      <c r="Z11" s="39"/>
    </row>
    <row r="12" spans="1:36" s="50" customFormat="1" ht="15.95" customHeight="1">
      <c r="C12" s="17"/>
      <c r="D12" s="17"/>
      <c r="E12" s="17"/>
      <c r="F12" s="17"/>
      <c r="G12" s="17"/>
      <c r="H12" s="17"/>
      <c r="I12" s="17"/>
      <c r="J12" s="17"/>
      <c r="K12" s="17"/>
      <c r="L12" s="17"/>
    </row>
    <row r="13" spans="1:36" ht="15.95" customHeight="1">
      <c r="B13" s="18" t="s">
        <v>3</v>
      </c>
      <c r="C13" s="19" t="s">
        <v>4</v>
      </c>
      <c r="D13" s="19" t="s">
        <v>5</v>
      </c>
      <c r="E13" s="19" t="s">
        <v>6</v>
      </c>
      <c r="F13" s="19" t="s">
        <v>7</v>
      </c>
      <c r="G13" s="20" t="s">
        <v>8</v>
      </c>
      <c r="H13" s="20" t="s">
        <v>9</v>
      </c>
      <c r="I13" s="20" t="s">
        <v>10</v>
      </c>
      <c r="J13" s="20" t="s">
        <v>11</v>
      </c>
      <c r="K13" s="20" t="s">
        <v>38</v>
      </c>
      <c r="L13" s="20" t="s">
        <v>167</v>
      </c>
    </row>
    <row r="14" spans="1:36" ht="38.25" customHeight="1">
      <c r="B14" s="100" t="s">
        <v>12</v>
      </c>
      <c r="C14" s="30">
        <v>418918</v>
      </c>
      <c r="D14" s="30">
        <v>470321</v>
      </c>
      <c r="E14" s="30">
        <v>508986</v>
      </c>
      <c r="F14" s="30">
        <v>517633</v>
      </c>
      <c r="G14" s="101">
        <v>522146</v>
      </c>
      <c r="H14" s="101">
        <v>543815</v>
      </c>
      <c r="I14" s="101">
        <v>574420</v>
      </c>
      <c r="J14" s="101">
        <v>568102</v>
      </c>
      <c r="K14" s="101">
        <v>556711</v>
      </c>
      <c r="L14" s="101">
        <v>548828</v>
      </c>
      <c r="M14" s="40"/>
      <c r="N14" s="40"/>
      <c r="O14" s="40"/>
      <c r="P14" s="40"/>
      <c r="Q14" s="40"/>
      <c r="R14" s="40"/>
      <c r="S14" s="40"/>
      <c r="T14" s="40"/>
      <c r="U14" s="40"/>
      <c r="V14" s="40"/>
    </row>
    <row r="15" spans="1:36" ht="38.25" customHeight="1">
      <c r="B15" s="102" t="s">
        <v>13</v>
      </c>
      <c r="C15" s="154">
        <v>6048889.6700000037</v>
      </c>
      <c r="D15" s="154">
        <v>7070661.3999999929</v>
      </c>
      <c r="E15" s="154">
        <v>8033109.6299999962</v>
      </c>
      <c r="F15" s="154">
        <v>10932560.129999988</v>
      </c>
      <c r="G15" s="154">
        <v>12314519.610000014</v>
      </c>
      <c r="H15" s="155">
        <v>11575765.479999995</v>
      </c>
      <c r="I15" s="155">
        <v>10626155.53999999</v>
      </c>
      <c r="J15" s="155">
        <v>9540914.7999999896</v>
      </c>
      <c r="K15" s="155">
        <v>8423461.2900000047</v>
      </c>
      <c r="L15" s="155">
        <v>8715034.6699999962</v>
      </c>
      <c r="M15" s="40"/>
      <c r="N15" s="40"/>
      <c r="O15" s="40"/>
      <c r="P15" s="40"/>
      <c r="Q15" s="40"/>
      <c r="R15" s="40"/>
      <c r="S15" s="40"/>
      <c r="T15" s="40"/>
      <c r="U15" s="40"/>
      <c r="V15" s="40"/>
    </row>
    <row r="16" spans="1:36" s="105" customFormat="1" ht="38.25" customHeight="1">
      <c r="B16" s="102" t="s">
        <v>14</v>
      </c>
      <c r="C16" s="106">
        <v>15172232.739771437</v>
      </c>
      <c r="D16" s="106">
        <v>17709239.22234286</v>
      </c>
      <c r="E16" s="106">
        <v>19694634.857371416</v>
      </c>
      <c r="F16" s="106">
        <v>21781148.373171415</v>
      </c>
      <c r="G16" s="106">
        <v>23671586.039657153</v>
      </c>
      <c r="H16" s="107">
        <v>24872473.26411429</v>
      </c>
      <c r="I16" s="107">
        <v>26265678.257857151</v>
      </c>
      <c r="J16" s="107">
        <v>25249316.035628565</v>
      </c>
      <c r="K16" s="107">
        <v>23875829.939542852</v>
      </c>
      <c r="L16" s="107">
        <v>22686480.430714283</v>
      </c>
      <c r="M16" s="41"/>
      <c r="N16" s="41"/>
      <c r="O16" s="41"/>
      <c r="P16" s="41"/>
      <c r="Q16" s="41"/>
      <c r="R16" s="41"/>
      <c r="S16" s="41"/>
      <c r="T16" s="41"/>
      <c r="U16" s="41"/>
      <c r="V16" s="41"/>
      <c r="W16" s="50"/>
      <c r="X16" s="50"/>
      <c r="Y16" s="50"/>
      <c r="Z16" s="50"/>
      <c r="AA16" s="49"/>
      <c r="AB16" s="49"/>
      <c r="AC16" s="49"/>
      <c r="AD16" s="49"/>
      <c r="AE16" s="49"/>
      <c r="AF16" s="49"/>
      <c r="AG16" s="49"/>
      <c r="AH16" s="49"/>
      <c r="AI16" s="49"/>
      <c r="AJ16" s="49"/>
    </row>
    <row r="17" spans="1:26" s="108" customFormat="1" ht="38.25" customHeight="1">
      <c r="B17" s="109" t="s">
        <v>82</v>
      </c>
      <c r="C17" s="103">
        <f>(C16*1000)/(365*'NRS Population'!$B$7)</f>
        <v>9.8743584542151783</v>
      </c>
      <c r="D17" s="103">
        <f>(D16*1000)/(365*'NRS Population'!$C$7)</f>
        <v>11.439904088234623</v>
      </c>
      <c r="E17" s="103">
        <f>(E16*1000)/(365*'NRS Population'!$D$7)</f>
        <v>12.631665819722034</v>
      </c>
      <c r="F17" s="103">
        <f>(F16*1000)/(365*'NRS Population'!$E$7)</f>
        <v>13.83987993436088</v>
      </c>
      <c r="G17" s="103">
        <f>(G16*1000)/(365*'NRS Population'!$F$7)</f>
        <v>14.926675924279035</v>
      </c>
      <c r="H17" s="103">
        <f>(H16*1000)/(365*'NRS Population'!$G$7)</f>
        <v>15.576959708885672</v>
      </c>
      <c r="I17" s="103">
        <f>(I16*1000)/(365*'NRS Population'!$H$7)</f>
        <v>16.33243607648328</v>
      </c>
      <c r="J17" s="103">
        <f>(J16*1000)/(365*'NRS Population'!$I$7)</f>
        <v>15.5621833776492</v>
      </c>
      <c r="K17" s="104">
        <f>(K16*1000)/(365*'NRS Population'!$J$7)</f>
        <v>14.664700868354956</v>
      </c>
      <c r="L17" s="104">
        <f>(L16*1000)/(365*'NRS Population'!$K$7)</f>
        <v>13.88717079829312</v>
      </c>
      <c r="M17" s="110"/>
      <c r="N17" s="110"/>
      <c r="O17" s="110"/>
      <c r="P17" s="110"/>
      <c r="Q17" s="110"/>
      <c r="R17" s="110"/>
      <c r="S17" s="110"/>
      <c r="T17" s="110"/>
      <c r="U17" s="110"/>
      <c r="V17" s="110"/>
      <c r="W17" s="110"/>
      <c r="X17" s="110"/>
      <c r="Y17" s="110"/>
      <c r="Z17" s="110"/>
    </row>
    <row r="18" spans="1:26" ht="15.95" customHeight="1" thickBot="1">
      <c r="B18" s="111"/>
      <c r="C18" s="111"/>
      <c r="D18" s="111"/>
      <c r="E18" s="111"/>
      <c r="F18" s="111"/>
      <c r="G18" s="111"/>
      <c r="H18" s="111"/>
      <c r="I18" s="111"/>
      <c r="J18" s="111"/>
      <c r="K18" s="111"/>
      <c r="L18" s="111"/>
    </row>
    <row r="19" spans="1:26" ht="15.95" customHeight="1">
      <c r="B19" s="112"/>
      <c r="C19" s="112"/>
      <c r="D19" s="112"/>
      <c r="E19" s="112"/>
      <c r="F19" s="112"/>
      <c r="G19" s="112"/>
      <c r="H19" s="112"/>
      <c r="I19" s="50"/>
    </row>
    <row r="20" spans="1:26" ht="15.95" customHeight="1">
      <c r="B20" s="50"/>
      <c r="C20" s="50"/>
      <c r="D20" s="50"/>
      <c r="E20" s="50"/>
      <c r="F20" s="50"/>
      <c r="G20" s="50"/>
      <c r="H20" s="50"/>
      <c r="I20" s="50"/>
    </row>
    <row r="21" spans="1:26" s="7" customFormat="1" ht="15.95" customHeight="1">
      <c r="A21" s="5"/>
      <c r="B21" s="6" t="s">
        <v>37</v>
      </c>
      <c r="K21" s="16"/>
      <c r="L21" s="16"/>
      <c r="M21" s="39"/>
      <c r="N21" s="39"/>
      <c r="O21" s="39"/>
      <c r="P21" s="39"/>
      <c r="Q21" s="39"/>
      <c r="R21" s="39"/>
      <c r="S21" s="39"/>
      <c r="T21" s="39"/>
      <c r="U21" s="39"/>
      <c r="V21" s="39"/>
      <c r="W21" s="39"/>
      <c r="X21" s="39"/>
      <c r="Y21" s="39"/>
      <c r="Z21" s="39"/>
    </row>
    <row r="22" spans="1:26" s="50" customFormat="1" ht="15.95" customHeight="1"/>
    <row r="23" spans="1:26" s="50" customFormat="1" ht="15.95" customHeight="1">
      <c r="B23" s="18" t="s">
        <v>15</v>
      </c>
      <c r="C23" s="19" t="s">
        <v>4</v>
      </c>
      <c r="D23" s="19" t="s">
        <v>5</v>
      </c>
      <c r="E23" s="19" t="s">
        <v>6</v>
      </c>
      <c r="F23" s="19" t="s">
        <v>7</v>
      </c>
      <c r="G23" s="20" t="s">
        <v>8</v>
      </c>
      <c r="H23" s="20" t="s">
        <v>9</v>
      </c>
      <c r="I23" s="20" t="s">
        <v>10</v>
      </c>
      <c r="J23" s="20" t="s">
        <v>11</v>
      </c>
      <c r="K23" s="20" t="s">
        <v>38</v>
      </c>
      <c r="L23" s="20" t="s">
        <v>167</v>
      </c>
    </row>
    <row r="24" spans="1:26" ht="38.25" customHeight="1">
      <c r="B24" s="100" t="s">
        <v>12</v>
      </c>
      <c r="C24" s="30">
        <v>5636</v>
      </c>
      <c r="D24" s="30">
        <v>9100</v>
      </c>
      <c r="E24" s="30">
        <v>15627</v>
      </c>
      <c r="F24" s="30">
        <v>14266</v>
      </c>
      <c r="G24" s="101">
        <v>9078</v>
      </c>
      <c r="H24" s="101">
        <v>8438</v>
      </c>
      <c r="I24" s="101">
        <v>9358</v>
      </c>
      <c r="J24" s="101">
        <v>10779</v>
      </c>
      <c r="K24" s="101">
        <v>11520</v>
      </c>
      <c r="L24" s="101">
        <v>11717</v>
      </c>
      <c r="M24" s="42"/>
      <c r="N24" s="42"/>
      <c r="O24" s="42"/>
      <c r="P24" s="42"/>
      <c r="Q24" s="42"/>
      <c r="R24" s="42"/>
      <c r="S24" s="42"/>
      <c r="T24" s="42"/>
      <c r="U24" s="42"/>
      <c r="V24" s="42"/>
    </row>
    <row r="25" spans="1:26" ht="38.25" customHeight="1">
      <c r="B25" s="102" t="s">
        <v>13</v>
      </c>
      <c r="C25" s="154">
        <v>230323.96000000002</v>
      </c>
      <c r="D25" s="154">
        <v>364825.31999999983</v>
      </c>
      <c r="E25" s="154">
        <v>634890.16</v>
      </c>
      <c r="F25" s="154">
        <v>627992.76000000013</v>
      </c>
      <c r="G25" s="154">
        <v>427108.15000000014</v>
      </c>
      <c r="H25" s="155">
        <v>420540.22</v>
      </c>
      <c r="I25" s="155">
        <v>475935.6100000001</v>
      </c>
      <c r="J25" s="155">
        <v>542097.77000000025</v>
      </c>
      <c r="K25" s="155">
        <v>460947.62999999995</v>
      </c>
      <c r="L25" s="155">
        <v>316655.84999999992</v>
      </c>
      <c r="M25" s="42"/>
      <c r="N25" s="42"/>
      <c r="O25" s="42"/>
      <c r="P25" s="42"/>
      <c r="Q25" s="42"/>
      <c r="R25" s="42"/>
      <c r="S25" s="42"/>
      <c r="T25" s="42"/>
      <c r="U25" s="42"/>
      <c r="V25" s="42"/>
    </row>
    <row r="26" spans="1:26" ht="38.25" customHeight="1">
      <c r="B26" s="102" t="s">
        <v>14</v>
      </c>
      <c r="C26" s="106">
        <v>73578.649999999994</v>
      </c>
      <c r="D26" s="106">
        <v>117662.9</v>
      </c>
      <c r="E26" s="106">
        <v>206639.40000000002</v>
      </c>
      <c r="F26" s="106">
        <v>202320.38500000001</v>
      </c>
      <c r="G26" s="106">
        <v>136087.29999999999</v>
      </c>
      <c r="H26" s="107">
        <v>130755.15</v>
      </c>
      <c r="I26" s="107">
        <v>142259.77499999997</v>
      </c>
      <c r="J26" s="107">
        <v>161704</v>
      </c>
      <c r="K26" s="107">
        <v>162143.10000000003</v>
      </c>
      <c r="L26" s="107">
        <v>156938.29999999999</v>
      </c>
    </row>
    <row r="27" spans="1:26" ht="38.25" customHeight="1">
      <c r="B27" s="109" t="s">
        <v>82</v>
      </c>
      <c r="C27" s="103">
        <f>(C26*1000)/(365*'NRS Population'!$B$7)</f>
        <v>4.788629182920013E-2</v>
      </c>
      <c r="D27" s="103">
        <f>(D26*1000)/(365*'NRS Population'!$C$7)</f>
        <v>7.6008476357657132E-2</v>
      </c>
      <c r="E27" s="103">
        <f>(E26*1000)/(365*'NRS Population'!$D$7)</f>
        <v>0.13253354859792743</v>
      </c>
      <c r="F27" s="103">
        <f>(F26*1000)/(365*'NRS Population'!$E$7)</f>
        <v>0.12855565687815776</v>
      </c>
      <c r="G27" s="103">
        <f>(G26*1000)/(365*'NRS Population'!$F$7)</f>
        <v>8.581305118748854E-2</v>
      </c>
      <c r="H27" s="103">
        <f>(H26*1000)/(365*'NRS Population'!$G$7)</f>
        <v>8.1888426681633084E-2</v>
      </c>
      <c r="I27" s="103">
        <f>(I26*1000)/(365*'NRS Population'!$H$7)</f>
        <v>8.8459496786356701E-2</v>
      </c>
      <c r="J27" s="103">
        <f>(J26*1000)/(365*'NRS Population'!$I$7)</f>
        <v>9.9664771011954284E-2</v>
      </c>
      <c r="K27" s="104">
        <f>(K26*1000)/(365*'NRS Population'!$J$7)</f>
        <v>9.9589420153714345E-2</v>
      </c>
      <c r="L27" s="104">
        <f>(L26*1000)/(365*'NRS Population'!K$7)</f>
        <v>9.6067302442521096E-2</v>
      </c>
    </row>
    <row r="28" spans="1:26" ht="15.95" customHeight="1" thickBot="1">
      <c r="B28" s="111"/>
      <c r="C28" s="111"/>
      <c r="D28" s="111"/>
      <c r="E28" s="111"/>
      <c r="F28" s="111"/>
      <c r="G28" s="111"/>
      <c r="H28" s="111"/>
      <c r="I28" s="111"/>
      <c r="J28" s="111"/>
      <c r="K28" s="111"/>
      <c r="L28" s="111"/>
    </row>
    <row r="29" spans="1:26" ht="15.95" customHeight="1">
      <c r="A29" s="93"/>
      <c r="B29" s="113"/>
      <c r="C29" s="112"/>
      <c r="D29" s="112"/>
      <c r="E29" s="112"/>
      <c r="F29" s="112"/>
      <c r="G29" s="112"/>
      <c r="H29" s="112"/>
      <c r="I29" s="50"/>
    </row>
    <row r="30" spans="1:26" ht="15.95" customHeight="1">
      <c r="A30" s="93"/>
      <c r="B30" s="114"/>
      <c r="C30" s="50"/>
      <c r="D30" s="50"/>
      <c r="E30" s="50"/>
      <c r="F30" s="50"/>
      <c r="G30" s="50"/>
      <c r="H30" s="50"/>
      <c r="I30" s="50"/>
    </row>
    <row r="31" spans="1:26" s="7" customFormat="1" ht="15.95" customHeight="1">
      <c r="A31" s="5"/>
      <c r="B31" s="6" t="s">
        <v>52</v>
      </c>
      <c r="K31" s="16"/>
      <c r="L31" s="16"/>
      <c r="M31" s="39"/>
      <c r="N31" s="39"/>
      <c r="O31" s="39"/>
      <c r="P31" s="39"/>
      <c r="Q31" s="39"/>
      <c r="R31" s="39"/>
      <c r="S31" s="39"/>
      <c r="T31" s="39"/>
      <c r="U31" s="39"/>
      <c r="V31" s="39"/>
      <c r="W31" s="39"/>
      <c r="X31" s="39"/>
      <c r="Y31" s="39"/>
      <c r="Z31" s="39"/>
    </row>
    <row r="32" spans="1:26" s="50" customFormat="1" ht="15.95" customHeight="1"/>
    <row r="33" spans="1:22" ht="15.95" customHeight="1">
      <c r="A33" s="50"/>
      <c r="B33" s="18" t="s">
        <v>15</v>
      </c>
      <c r="C33" s="19" t="s">
        <v>4</v>
      </c>
      <c r="D33" s="19" t="s">
        <v>5</v>
      </c>
      <c r="E33" s="19" t="s">
        <v>6</v>
      </c>
      <c r="F33" s="19" t="s">
        <v>7</v>
      </c>
      <c r="G33" s="20" t="s">
        <v>8</v>
      </c>
      <c r="H33" s="20" t="s">
        <v>9</v>
      </c>
      <c r="I33" s="20" t="s">
        <v>10</v>
      </c>
      <c r="J33" s="20" t="s">
        <v>11</v>
      </c>
      <c r="K33" s="20" t="s">
        <v>38</v>
      </c>
      <c r="L33" s="20" t="s">
        <v>167</v>
      </c>
    </row>
    <row r="34" spans="1:22" ht="38.25" customHeight="1">
      <c r="B34" s="100" t="s">
        <v>12</v>
      </c>
      <c r="C34" s="30" t="s">
        <v>75</v>
      </c>
      <c r="D34" s="30" t="s">
        <v>75</v>
      </c>
      <c r="E34" s="30" t="s">
        <v>75</v>
      </c>
      <c r="F34" s="30">
        <v>6945</v>
      </c>
      <c r="G34" s="101">
        <v>16125</v>
      </c>
      <c r="H34" s="101">
        <v>21446</v>
      </c>
      <c r="I34" s="101">
        <v>27522</v>
      </c>
      <c r="J34" s="101">
        <v>38820</v>
      </c>
      <c r="K34" s="101">
        <v>53444</v>
      </c>
      <c r="L34" s="101">
        <v>68472</v>
      </c>
      <c r="M34" s="42"/>
      <c r="N34" s="42"/>
      <c r="O34" s="42"/>
      <c r="P34" s="42"/>
      <c r="Q34" s="42"/>
      <c r="R34" s="42"/>
      <c r="S34" s="42"/>
      <c r="T34" s="42"/>
      <c r="U34" s="42"/>
      <c r="V34" s="42"/>
    </row>
    <row r="35" spans="1:22" ht="38.25" customHeight="1">
      <c r="B35" s="102" t="s">
        <v>13</v>
      </c>
      <c r="C35" s="154" t="s">
        <v>75</v>
      </c>
      <c r="D35" s="154" t="s">
        <v>75</v>
      </c>
      <c r="E35" s="154" t="s">
        <v>75</v>
      </c>
      <c r="F35" s="154">
        <v>311658.24000000005</v>
      </c>
      <c r="G35" s="154">
        <v>798675.91000000015</v>
      </c>
      <c r="H35" s="155">
        <v>1074089.51</v>
      </c>
      <c r="I35" s="155">
        <v>1350626.18</v>
      </c>
      <c r="J35" s="155">
        <v>1792273.08</v>
      </c>
      <c r="K35" s="155">
        <v>2521528.0499999998</v>
      </c>
      <c r="L35" s="155">
        <v>3299809.5600000005</v>
      </c>
      <c r="M35" s="42"/>
      <c r="N35" s="42"/>
      <c r="O35" s="42"/>
      <c r="P35" s="42"/>
      <c r="Q35" s="42"/>
      <c r="R35" s="42"/>
      <c r="S35" s="42"/>
      <c r="T35" s="42"/>
      <c r="U35" s="42"/>
      <c r="V35" s="42"/>
    </row>
    <row r="36" spans="1:22" ht="38.25" customHeight="1">
      <c r="B36" s="102" t="s">
        <v>14</v>
      </c>
      <c r="C36" s="115" t="s">
        <v>75</v>
      </c>
      <c r="D36" s="115" t="s">
        <v>75</v>
      </c>
      <c r="E36" s="115" t="s">
        <v>75</v>
      </c>
      <c r="F36" s="106">
        <v>103859</v>
      </c>
      <c r="G36" s="106">
        <v>265083.5</v>
      </c>
      <c r="H36" s="107">
        <v>363024</v>
      </c>
      <c r="I36" s="107">
        <v>463318.78</v>
      </c>
      <c r="J36" s="107">
        <v>621462.05499999993</v>
      </c>
      <c r="K36" s="107">
        <v>871072.75</v>
      </c>
      <c r="L36" s="107">
        <v>1134767.625</v>
      </c>
    </row>
    <row r="37" spans="1:22" ht="38.25" customHeight="1">
      <c r="B37" s="109" t="s">
        <v>82</v>
      </c>
      <c r="C37" s="103" t="s">
        <v>75</v>
      </c>
      <c r="D37" s="103" t="s">
        <v>75</v>
      </c>
      <c r="E37" s="103" t="s">
        <v>75</v>
      </c>
      <c r="F37" s="103">
        <f>(F36*1000)/(365*'NRS Population'!$E$7)</f>
        <v>6.5992667855533121E-2</v>
      </c>
      <c r="G37" s="103">
        <f>(G36*1000)/(365*'NRS Population'!$F$7)</f>
        <v>0.16715464231018337</v>
      </c>
      <c r="H37" s="103">
        <f>(H36*1000)/(365*'NRS Population'!$G$7)</f>
        <v>0.22735214794731351</v>
      </c>
      <c r="I37" s="103">
        <f>(I36*1000)/(365*'NRS Population'!$H$7)</f>
        <v>0.28809933187697451</v>
      </c>
      <c r="J37" s="103">
        <f>(J36*1000)/(365*'NRS Population'!$I$7)</f>
        <v>0.38303241357167128</v>
      </c>
      <c r="K37" s="104">
        <f>(K36*1000)/(365*'NRS Population'!$J$7)</f>
        <v>0.53501894366273595</v>
      </c>
      <c r="L37" s="104">
        <f>(L36*1000)/(365*'NRS Population'!$K$7)</f>
        <v>0.69463008477125321</v>
      </c>
    </row>
    <row r="38" spans="1:22" ht="15.95" customHeight="1" thickBot="1">
      <c r="B38" s="111"/>
      <c r="C38" s="111"/>
      <c r="D38" s="111"/>
      <c r="E38" s="111"/>
      <c r="F38" s="111"/>
      <c r="G38" s="111"/>
      <c r="H38" s="111"/>
      <c r="I38" s="111"/>
      <c r="J38" s="111"/>
      <c r="K38" s="111"/>
      <c r="L38" s="111"/>
    </row>
    <row r="39" spans="1:22" ht="15.95" customHeight="1">
      <c r="A39" s="93"/>
      <c r="B39" s="113"/>
      <c r="C39" s="112"/>
      <c r="D39" s="112"/>
      <c r="E39" s="112"/>
      <c r="F39" s="112"/>
      <c r="G39" s="112"/>
      <c r="H39" s="112"/>
      <c r="I39" s="50"/>
    </row>
    <row r="40" spans="1:22" ht="15.95" customHeight="1">
      <c r="A40" s="93"/>
      <c r="B40" s="211" t="s">
        <v>50</v>
      </c>
      <c r="C40" s="7"/>
      <c r="D40" s="7"/>
      <c r="E40" s="7"/>
      <c r="F40" s="7"/>
      <c r="G40" s="7"/>
      <c r="H40" s="7"/>
      <c r="I40" s="7"/>
      <c r="J40" s="7"/>
    </row>
    <row r="41" spans="1:22" ht="15.95" customHeight="1">
      <c r="B41" s="50"/>
      <c r="C41" s="50"/>
      <c r="D41" s="50"/>
      <c r="E41" s="50"/>
      <c r="F41" s="50"/>
      <c r="G41" s="50"/>
      <c r="H41" s="50"/>
      <c r="I41" s="50"/>
      <c r="J41" s="50"/>
    </row>
    <row r="42" spans="1:22" ht="15.95" customHeight="1">
      <c r="A42" s="93"/>
      <c r="B42" s="18"/>
      <c r="C42" s="19" t="s">
        <v>4</v>
      </c>
      <c r="D42" s="19" t="s">
        <v>5</v>
      </c>
      <c r="E42" s="19" t="s">
        <v>6</v>
      </c>
      <c r="F42" s="19" t="s">
        <v>7</v>
      </c>
      <c r="G42" s="20" t="s">
        <v>8</v>
      </c>
      <c r="H42" s="20" t="s">
        <v>9</v>
      </c>
      <c r="I42" s="20" t="s">
        <v>10</v>
      </c>
      <c r="J42" s="20" t="s">
        <v>11</v>
      </c>
      <c r="K42" s="20" t="s">
        <v>38</v>
      </c>
      <c r="L42" s="20" t="s">
        <v>167</v>
      </c>
    </row>
    <row r="43" spans="1:22" ht="38.25" customHeight="1">
      <c r="B43" s="100" t="s">
        <v>12</v>
      </c>
      <c r="C43" s="30">
        <v>2298</v>
      </c>
      <c r="D43" s="30">
        <v>1863</v>
      </c>
      <c r="E43" s="30">
        <v>1551</v>
      </c>
      <c r="F43" s="30">
        <v>1548</v>
      </c>
      <c r="G43" s="101">
        <v>1244</v>
      </c>
      <c r="H43" s="101">
        <v>1221</v>
      </c>
      <c r="I43" s="101">
        <v>1039</v>
      </c>
      <c r="J43" s="101">
        <v>871</v>
      </c>
      <c r="K43" s="101">
        <v>924</v>
      </c>
      <c r="L43" s="101">
        <v>826</v>
      </c>
      <c r="M43" s="42"/>
      <c r="N43" s="42"/>
      <c r="O43" s="42"/>
      <c r="P43" s="42"/>
      <c r="Q43" s="42"/>
      <c r="R43" s="42"/>
      <c r="S43" s="42"/>
      <c r="T43" s="42"/>
      <c r="U43" s="42"/>
      <c r="V43" s="42"/>
    </row>
    <row r="44" spans="1:22" ht="38.25" customHeight="1">
      <c r="B44" s="102" t="s">
        <v>13</v>
      </c>
      <c r="C44" s="154">
        <v>135705.74000000005</v>
      </c>
      <c r="D44" s="154">
        <v>96072.999999999985</v>
      </c>
      <c r="E44" s="154">
        <v>80241.2</v>
      </c>
      <c r="F44" s="154">
        <v>84158.28999999995</v>
      </c>
      <c r="G44" s="154">
        <v>70875.370000000024</v>
      </c>
      <c r="H44" s="155">
        <v>69542.880000000005</v>
      </c>
      <c r="I44" s="155">
        <v>52511.27</v>
      </c>
      <c r="J44" s="155">
        <v>51039.13</v>
      </c>
      <c r="K44" s="155">
        <v>57331.540000000015</v>
      </c>
      <c r="L44" s="155">
        <v>52016.439999999973</v>
      </c>
      <c r="M44" s="42"/>
      <c r="N44" s="42"/>
      <c r="O44" s="42"/>
      <c r="P44" s="42"/>
      <c r="Q44" s="42"/>
      <c r="R44" s="42"/>
      <c r="S44" s="42"/>
      <c r="T44" s="42"/>
      <c r="U44" s="42"/>
      <c r="V44" s="42"/>
    </row>
    <row r="45" spans="1:22" ht="38.25" customHeight="1">
      <c r="B45" s="102" t="s">
        <v>14</v>
      </c>
      <c r="C45" s="106">
        <v>16203.428571428576</v>
      </c>
      <c r="D45" s="106">
        <v>13379.857142857143</v>
      </c>
      <c r="E45" s="106">
        <v>11195.428571428569</v>
      </c>
      <c r="F45" s="106">
        <v>11735.428571428572</v>
      </c>
      <c r="G45" s="106">
        <v>9894.1428571428569</v>
      </c>
      <c r="H45" s="107">
        <v>9675.2857142857156</v>
      </c>
      <c r="I45" s="107">
        <v>7348.1428571428578</v>
      </c>
      <c r="J45" s="107">
        <v>7127.5714285714294</v>
      </c>
      <c r="K45" s="107">
        <v>7962.8571428571458</v>
      </c>
      <c r="L45" s="107">
        <v>7246.2857142857129</v>
      </c>
    </row>
    <row r="46" spans="1:22" ht="38.25" customHeight="1">
      <c r="B46" s="109" t="s">
        <v>82</v>
      </c>
      <c r="C46" s="103">
        <f>(C45*1000)/(365*'NRS Population'!$B$7)</f>
        <v>1.0545479010623708E-2</v>
      </c>
      <c r="D46" s="103">
        <f>(D45*1000)/(365*'NRS Population'!$C$7)</f>
        <v>8.6431879148965995E-3</v>
      </c>
      <c r="E46" s="103">
        <f>(E45*1000)/(365*'NRS Population'!$D$7)</f>
        <v>7.1804790211646629E-3</v>
      </c>
      <c r="F46" s="103">
        <f>(F45*1000)/(365*'NRS Population'!$E$7)</f>
        <v>7.4567658061084679E-3</v>
      </c>
      <c r="G46" s="103">
        <f>(G45*1000)/(365*'NRS Population'!$F$7)</f>
        <v>6.2389847359476157E-3</v>
      </c>
      <c r="H46" s="103">
        <f>(H45*1000)/(365*'NRS Population'!$G$7)</f>
        <v>6.0593707004132375E-3</v>
      </c>
      <c r="I46" s="103">
        <f>(I45*1000)/(365*'NRS Population'!$H$7)</f>
        <v>4.5691975785644165E-3</v>
      </c>
      <c r="J46" s="103">
        <f>(J45*1000)/(365*'NRS Population'!$I$7)</f>
        <v>4.3930130009147538E-3</v>
      </c>
      <c r="K46" s="104">
        <f>(K45*1000)/(365*'NRS Population'!$J$7)</f>
        <v>4.8908422598556798E-3</v>
      </c>
      <c r="L46" s="104">
        <f>(L45*1000)/(365*'NRS Population'!$K$7)</f>
        <v>4.4356993882258538E-3</v>
      </c>
    </row>
    <row r="47" spans="1:22" ht="13.5" thickBot="1">
      <c r="B47" s="111"/>
      <c r="C47" s="111"/>
      <c r="D47" s="111"/>
      <c r="E47" s="111"/>
      <c r="F47" s="111"/>
      <c r="G47" s="111"/>
      <c r="H47" s="111"/>
      <c r="I47" s="111"/>
      <c r="J47" s="111"/>
      <c r="K47" s="111"/>
      <c r="L47" s="111"/>
    </row>
    <row r="50" spans="2:22" ht="15.75">
      <c r="B50" s="6" t="s">
        <v>53</v>
      </c>
      <c r="C50" s="7"/>
      <c r="D50" s="7"/>
      <c r="E50" s="7"/>
      <c r="F50" s="7"/>
      <c r="G50" s="7"/>
      <c r="H50" s="7"/>
      <c r="I50" s="7"/>
      <c r="J50" s="7"/>
    </row>
    <row r="51" spans="2:22">
      <c r="B51" s="50"/>
      <c r="C51" s="50"/>
      <c r="D51" s="50"/>
      <c r="E51" s="50"/>
      <c r="F51" s="50"/>
      <c r="G51" s="50"/>
      <c r="H51" s="50"/>
      <c r="I51" s="50"/>
      <c r="J51" s="50"/>
    </row>
    <row r="52" spans="2:22">
      <c r="B52" s="18" t="s">
        <v>15</v>
      </c>
      <c r="C52" s="19" t="s">
        <v>4</v>
      </c>
      <c r="D52" s="19" t="s">
        <v>5</v>
      </c>
      <c r="E52" s="19" t="s">
        <v>6</v>
      </c>
      <c r="F52" s="19" t="s">
        <v>7</v>
      </c>
      <c r="G52" s="20" t="s">
        <v>8</v>
      </c>
      <c r="H52" s="20" t="s">
        <v>9</v>
      </c>
      <c r="I52" s="20" t="s">
        <v>10</v>
      </c>
      <c r="J52" s="20" t="s">
        <v>11</v>
      </c>
      <c r="K52" s="20" t="s">
        <v>38</v>
      </c>
      <c r="L52" s="20" t="s">
        <v>167</v>
      </c>
    </row>
    <row r="53" spans="2:22" ht="38.25" customHeight="1">
      <c r="B53" s="100" t="s">
        <v>12</v>
      </c>
      <c r="C53" s="30">
        <v>408876</v>
      </c>
      <c r="D53" s="30">
        <v>457092</v>
      </c>
      <c r="E53" s="30">
        <v>489447</v>
      </c>
      <c r="F53" s="30">
        <v>492908</v>
      </c>
      <c r="G53" s="101">
        <v>493767</v>
      </c>
      <c r="H53" s="101">
        <v>510063</v>
      </c>
      <c r="I53" s="101">
        <v>534674</v>
      </c>
      <c r="J53" s="101">
        <v>515897</v>
      </c>
      <c r="K53" s="101">
        <v>488982</v>
      </c>
      <c r="L53" s="101">
        <v>464639</v>
      </c>
      <c r="M53" s="42"/>
      <c r="N53" s="42"/>
      <c r="O53" s="42"/>
      <c r="P53" s="42"/>
      <c r="Q53" s="42"/>
      <c r="R53" s="42"/>
      <c r="S53" s="42"/>
      <c r="T53" s="42"/>
      <c r="U53" s="42"/>
      <c r="V53" s="42"/>
    </row>
    <row r="54" spans="2:22" ht="38.25" customHeight="1">
      <c r="B54" s="102" t="s">
        <v>13</v>
      </c>
      <c r="C54" s="154">
        <v>5598414.780000004</v>
      </c>
      <c r="D54" s="154">
        <v>6523187.5199999996</v>
      </c>
      <c r="E54" s="154">
        <v>7228676.4399999967</v>
      </c>
      <c r="F54" s="154">
        <v>9860639.1699999943</v>
      </c>
      <c r="G54" s="154">
        <v>10977492.720000003</v>
      </c>
      <c r="H54" s="155">
        <v>9970893.9199999999</v>
      </c>
      <c r="I54" s="155">
        <v>8709721.0700000022</v>
      </c>
      <c r="J54" s="155">
        <v>7117718.6000000006</v>
      </c>
      <c r="K54" s="155">
        <v>5338543.4699999988</v>
      </c>
      <c r="L54" s="155">
        <v>4886414.45</v>
      </c>
      <c r="M54" s="42"/>
      <c r="N54" s="42"/>
      <c r="O54" s="42"/>
      <c r="P54" s="42"/>
      <c r="Q54" s="42"/>
      <c r="R54" s="42"/>
      <c r="S54" s="42"/>
      <c r="T54" s="42"/>
      <c r="U54" s="42"/>
      <c r="V54" s="42"/>
    </row>
    <row r="55" spans="2:22" ht="38.25" customHeight="1">
      <c r="B55" s="102" t="s">
        <v>14</v>
      </c>
      <c r="C55" s="106">
        <v>15026396.661200007</v>
      </c>
      <c r="D55" s="106">
        <v>17517959.965200003</v>
      </c>
      <c r="E55" s="106">
        <v>19412800.528799988</v>
      </c>
      <c r="F55" s="106">
        <v>21411299.559599988</v>
      </c>
      <c r="G55" s="106">
        <v>23212076.096800011</v>
      </c>
      <c r="H55" s="107">
        <v>24318712.128400005</v>
      </c>
      <c r="I55" s="107">
        <v>25605778.56000001</v>
      </c>
      <c r="J55" s="107">
        <v>24411396.909199994</v>
      </c>
      <c r="K55" s="107">
        <v>22788832.512399998</v>
      </c>
      <c r="L55" s="107">
        <v>21335931.48</v>
      </c>
    </row>
    <row r="56" spans="2:22" ht="38.25" customHeight="1">
      <c r="B56" s="109" t="s">
        <v>82</v>
      </c>
      <c r="C56" s="103">
        <f>(C55*1000)/(365*'NRS Population'!$B$7)</f>
        <v>9.7794457449211425</v>
      </c>
      <c r="D56" s="103">
        <f>(D55*1000)/(365*'NRS Population'!$C$7)</f>
        <v>11.316340544464641</v>
      </c>
      <c r="E56" s="103">
        <f>(E55*1000)/(365*'NRS Population'!$D$7)</f>
        <v>12.450904049787136</v>
      </c>
      <c r="F56" s="103">
        <f>(F55*1000)/(365*'NRS Population'!$E$7)</f>
        <v>13.604875650564752</v>
      </c>
      <c r="G56" s="103">
        <f>(G55*1000)/(365*'NRS Population'!$F$7)</f>
        <v>14.636921110658955</v>
      </c>
      <c r="H56" s="103">
        <f>(H55*1000)/(365*'NRS Population'!$G$7)</f>
        <v>15.230154033078049</v>
      </c>
      <c r="I56" s="103">
        <f>(I55*1000)/(365*'NRS Population'!$H$7)</f>
        <v>15.92209945671911</v>
      </c>
      <c r="J56" s="103">
        <f>(J55*1000)/(365*'NRS Population'!$I$7)</f>
        <v>15.04573964179826</v>
      </c>
      <c r="K56" s="104">
        <f>(K55*1000)/(365*'NRS Population'!$J$7)</f>
        <v>13.997059485664382</v>
      </c>
      <c r="L56" s="104">
        <f>(L55*1000)/(365*'NRS Population'!$K$7)</f>
        <v>13.060453581962253</v>
      </c>
    </row>
    <row r="57" spans="2:22" ht="13.5" thickBot="1">
      <c r="B57" s="111"/>
      <c r="C57" s="111"/>
      <c r="D57" s="111"/>
      <c r="E57" s="111"/>
      <c r="F57" s="111"/>
      <c r="G57" s="111"/>
      <c r="H57" s="111"/>
      <c r="I57" s="111"/>
      <c r="J57" s="111"/>
      <c r="K57" s="111"/>
      <c r="L57" s="111"/>
    </row>
    <row r="60" spans="2:22" ht="15.75">
      <c r="B60" s="6" t="s">
        <v>51</v>
      </c>
      <c r="C60" s="7"/>
      <c r="D60" s="7"/>
      <c r="E60" s="7"/>
      <c r="F60" s="7"/>
      <c r="G60" s="7"/>
      <c r="H60" s="7"/>
      <c r="I60" s="7"/>
      <c r="J60" s="7"/>
    </row>
    <row r="61" spans="2:22">
      <c r="B61" s="50"/>
      <c r="C61" s="50"/>
      <c r="D61" s="50"/>
      <c r="E61" s="50"/>
      <c r="F61" s="50"/>
      <c r="G61" s="50"/>
      <c r="H61" s="50"/>
      <c r="I61" s="50"/>
      <c r="J61" s="50"/>
    </row>
    <row r="62" spans="2:22">
      <c r="B62" s="18" t="s">
        <v>15</v>
      </c>
      <c r="C62" s="19" t="s">
        <v>4</v>
      </c>
      <c r="D62" s="19" t="s">
        <v>5</v>
      </c>
      <c r="E62" s="19" t="s">
        <v>6</v>
      </c>
      <c r="F62" s="19" t="s">
        <v>7</v>
      </c>
      <c r="G62" s="20" t="s">
        <v>8</v>
      </c>
      <c r="H62" s="20" t="s">
        <v>9</v>
      </c>
      <c r="I62" s="20" t="s">
        <v>10</v>
      </c>
      <c r="J62" s="20" t="s">
        <v>11</v>
      </c>
      <c r="K62" s="20" t="s">
        <v>38</v>
      </c>
      <c r="L62" s="20" t="s">
        <v>167</v>
      </c>
    </row>
    <row r="63" spans="2:22" ht="38.25" customHeight="1">
      <c r="B63" s="100" t="s">
        <v>12</v>
      </c>
      <c r="C63" s="30">
        <v>2108</v>
      </c>
      <c r="D63" s="30">
        <v>2266</v>
      </c>
      <c r="E63" s="30">
        <v>2361</v>
      </c>
      <c r="F63" s="30">
        <v>1966</v>
      </c>
      <c r="G63" s="101">
        <v>1932</v>
      </c>
      <c r="H63" s="101">
        <v>2647</v>
      </c>
      <c r="I63" s="101">
        <v>1827</v>
      </c>
      <c r="J63" s="101">
        <v>1735</v>
      </c>
      <c r="K63" s="101">
        <v>1841</v>
      </c>
      <c r="L63" s="101">
        <v>3174</v>
      </c>
      <c r="M63" s="42"/>
      <c r="N63" s="42"/>
      <c r="O63" s="42"/>
      <c r="P63" s="42"/>
      <c r="Q63" s="42"/>
      <c r="R63" s="42"/>
      <c r="S63" s="42"/>
      <c r="T63" s="42"/>
      <c r="U63" s="42"/>
      <c r="V63" s="42"/>
    </row>
    <row r="64" spans="2:22" ht="38.25" customHeight="1">
      <c r="B64" s="102" t="s">
        <v>13</v>
      </c>
      <c r="C64" s="154">
        <v>84445.190000000031</v>
      </c>
      <c r="D64" s="154">
        <v>86575.560000000012</v>
      </c>
      <c r="E64" s="154">
        <v>89301.829999999987</v>
      </c>
      <c r="F64" s="154">
        <v>48111.670000000006</v>
      </c>
      <c r="G64" s="154">
        <v>40367.46</v>
      </c>
      <c r="H64" s="155">
        <v>40698.949999999997</v>
      </c>
      <c r="I64" s="155">
        <v>37361.410000000003</v>
      </c>
      <c r="J64" s="155">
        <v>37786.22</v>
      </c>
      <c r="K64" s="155">
        <v>45110.600000000006</v>
      </c>
      <c r="L64" s="155">
        <v>160138.36999999997</v>
      </c>
      <c r="M64" s="42"/>
      <c r="N64" s="42"/>
      <c r="O64" s="42"/>
      <c r="P64" s="42"/>
      <c r="Q64" s="42"/>
      <c r="R64" s="42"/>
      <c r="S64" s="42"/>
      <c r="T64" s="42"/>
      <c r="U64" s="42"/>
      <c r="V64" s="42"/>
    </row>
    <row r="65" spans="2:12" ht="38.25" customHeight="1">
      <c r="B65" s="102" t="s">
        <v>14</v>
      </c>
      <c r="C65" s="106">
        <v>56054</v>
      </c>
      <c r="D65" s="106">
        <v>60236.5</v>
      </c>
      <c r="E65" s="106">
        <v>63999.5</v>
      </c>
      <c r="F65" s="106">
        <v>51934</v>
      </c>
      <c r="G65" s="106">
        <v>48445</v>
      </c>
      <c r="H65" s="107">
        <v>50306.7</v>
      </c>
      <c r="I65" s="107">
        <v>46973</v>
      </c>
      <c r="J65" s="107">
        <v>47625.5</v>
      </c>
      <c r="K65" s="107">
        <v>45818.720000000001</v>
      </c>
      <c r="L65" s="107">
        <v>51596.740000000005</v>
      </c>
    </row>
    <row r="66" spans="2:12" ht="38.25" customHeight="1">
      <c r="B66" s="109" t="s">
        <v>82</v>
      </c>
      <c r="C66" s="103">
        <f>(C65*1000)/(365*'NRS Population'!$B$7)</f>
        <v>3.6480938454211707E-2</v>
      </c>
      <c r="D66" s="103">
        <f>(D65*1000)/(365*'NRS Population'!$C$7)</f>
        <v>3.8911879497428789E-2</v>
      </c>
      <c r="E66" s="103">
        <f>(E65*1000)/(365*'NRS Population'!$D$7)</f>
        <v>4.1047742315807413E-2</v>
      </c>
      <c r="F66" s="103">
        <f>(F65*1000)/(365*'NRS Population'!$E$7)</f>
        <v>3.2999193256330765E-2</v>
      </c>
      <c r="G66" s="103">
        <f>(G65*1000)/(365*'NRS Population'!$F$7)</f>
        <v>3.0548135386460618E-2</v>
      </c>
      <c r="H66" s="103">
        <f>(H65*1000)/(365*'NRS Population'!$G$7)</f>
        <v>3.1505730478263466E-2</v>
      </c>
      <c r="I66" s="103">
        <f>(I65*1000)/(365*'NRS Population'!$H$7)</f>
        <v>2.9208593522276654E-2</v>
      </c>
      <c r="J66" s="103">
        <f>(J65*1000)/(365*'NRS Population'!$I$7)</f>
        <v>2.935353826639928E-2</v>
      </c>
      <c r="K66" s="104">
        <f>(K65*1000)/(365*'NRS Population'!$J$7)</f>
        <v>2.8142176614270934E-2</v>
      </c>
      <c r="L66" s="104">
        <f>(L65*1000)/(365*'NRS Population'!$K$7)</f>
        <v>3.1584129728868773E-2</v>
      </c>
    </row>
    <row r="67" spans="2:12" ht="13.5" thickBot="1">
      <c r="B67" s="111"/>
      <c r="C67" s="111"/>
      <c r="D67" s="111"/>
      <c r="E67" s="111"/>
      <c r="F67" s="111"/>
      <c r="G67" s="111"/>
      <c r="H67" s="111"/>
      <c r="I67" s="111"/>
      <c r="J67" s="111"/>
      <c r="K67" s="111"/>
      <c r="L67" s="111"/>
    </row>
    <row r="69" spans="2:12">
      <c r="K69" s="98"/>
      <c r="L69" s="98" t="s">
        <v>16</v>
      </c>
    </row>
    <row r="70" spans="2:12" ht="36" customHeight="1">
      <c r="B70" s="227" t="s">
        <v>179</v>
      </c>
      <c r="C70" s="231"/>
      <c r="D70" s="231"/>
      <c r="E70" s="231"/>
      <c r="F70" s="231"/>
      <c r="G70" s="231"/>
      <c r="H70" s="231"/>
      <c r="I70" s="231"/>
      <c r="J70" s="231"/>
      <c r="K70" s="231"/>
      <c r="L70" s="231"/>
    </row>
    <row r="71" spans="2:12">
      <c r="B71" s="166" t="s">
        <v>157</v>
      </c>
    </row>
    <row r="72" spans="2:12">
      <c r="B72" s="122"/>
    </row>
  </sheetData>
  <mergeCells count="1">
    <mergeCell ref="B70:L70"/>
  </mergeCells>
  <printOptions horizontalCentered="1"/>
  <pageMargins left="0.74803149606299213" right="0.74803149606299213" top="0.98425196850393704" bottom="0.98425196850393704" header="0.51181102362204722" footer="0.51181102362204722"/>
  <pageSetup paperSize="9" scale="56" fitToHeight="2" orientation="portrait" r:id="rId1"/>
  <headerFooter alignWithMargins="0"/>
  <rowBreaks count="1" manualBreakCount="1">
    <brk id="49" min="1" max="11" man="1"/>
  </rowBreaks>
  <drawing r:id="rId2"/>
</worksheet>
</file>

<file path=xl/worksheets/sheet5.xml><?xml version="1.0" encoding="utf-8"?>
<worksheet xmlns="http://schemas.openxmlformats.org/spreadsheetml/2006/main" xmlns:r="http://schemas.openxmlformats.org/officeDocument/2006/relationships">
  <sheetPr codeName="Sheet1">
    <pageSetUpPr fitToPage="1"/>
  </sheetPr>
  <dimension ref="B1:AI135"/>
  <sheetViews>
    <sheetView zoomScale="85" zoomScaleNormal="85" workbookViewId="0"/>
  </sheetViews>
  <sheetFormatPr defaultRowHeight="14.25"/>
  <cols>
    <col min="1" max="1" width="2.140625" style="94" customWidth="1"/>
    <col min="2" max="2" width="31" style="49" customWidth="1"/>
    <col min="3" max="11" width="11.85546875" style="49" customWidth="1"/>
    <col min="12" max="12" width="11.85546875" style="50" customWidth="1"/>
    <col min="13" max="13" width="9.7109375" style="49" customWidth="1"/>
    <col min="14" max="25" width="9.7109375" style="94" customWidth="1"/>
    <col min="26" max="27" width="10.5703125" style="94" bestFit="1" customWidth="1"/>
    <col min="28" max="16384" width="9.140625" style="94"/>
  </cols>
  <sheetData>
    <row r="1" spans="2:35">
      <c r="B1" s="93"/>
    </row>
    <row r="2" spans="2:35">
      <c r="B2" s="93"/>
      <c r="K2" s="23" t="s">
        <v>0</v>
      </c>
      <c r="L2" s="94"/>
    </row>
    <row r="3" spans="2:35">
      <c r="B3" s="93"/>
    </row>
    <row r="4" spans="2:35">
      <c r="B4" s="93"/>
    </row>
    <row r="5" spans="2:35">
      <c r="B5" s="93"/>
    </row>
    <row r="6" spans="2:35" ht="18">
      <c r="B6" s="24" t="s">
        <v>1</v>
      </c>
    </row>
    <row r="7" spans="2:35" ht="18">
      <c r="B7" s="24" t="s">
        <v>36</v>
      </c>
      <c r="C7" s="25"/>
      <c r="D7" s="25"/>
      <c r="E7" s="25"/>
      <c r="F7" s="25"/>
      <c r="G7" s="25"/>
      <c r="H7" s="25"/>
      <c r="I7" s="25"/>
      <c r="J7" s="25"/>
      <c r="K7" s="25"/>
      <c r="L7" s="38"/>
      <c r="M7" s="25"/>
    </row>
    <row r="8" spans="2:35" ht="18">
      <c r="B8" s="124" t="s">
        <v>94</v>
      </c>
      <c r="C8" s="25"/>
      <c r="D8" s="25"/>
      <c r="E8" s="25"/>
      <c r="F8" s="25"/>
      <c r="G8" s="25"/>
      <c r="H8" s="25"/>
      <c r="I8" s="25"/>
      <c r="J8" s="25"/>
      <c r="K8" s="25"/>
      <c r="L8" s="38"/>
      <c r="M8" s="25"/>
    </row>
    <row r="9" spans="2:35" ht="18">
      <c r="B9" s="47"/>
      <c r="C9" s="25"/>
      <c r="D9" s="25"/>
      <c r="E9" s="25"/>
      <c r="F9" s="25"/>
      <c r="G9" s="25"/>
      <c r="H9" s="25"/>
      <c r="I9" s="25"/>
      <c r="J9" s="25"/>
      <c r="K9" s="25"/>
      <c r="L9" s="38"/>
      <c r="M9" s="25"/>
    </row>
    <row r="10" spans="2:35" s="64" customFormat="1" ht="18">
      <c r="B10" s="175" t="s">
        <v>112</v>
      </c>
      <c r="C10" s="175" t="s">
        <v>152</v>
      </c>
      <c r="D10" s="59"/>
      <c r="E10" s="60"/>
      <c r="F10" s="25"/>
      <c r="G10" s="25"/>
      <c r="H10" s="25"/>
      <c r="I10" s="25"/>
      <c r="J10" s="25"/>
      <c r="K10" s="25"/>
      <c r="L10" s="38"/>
      <c r="M10" s="25"/>
    </row>
    <row r="11" spans="2:35" ht="22.5" hidden="1" customHeight="1">
      <c r="B11" s="47"/>
      <c r="C11" s="25"/>
      <c r="D11" s="25"/>
      <c r="E11" s="25"/>
      <c r="F11" s="25"/>
      <c r="G11" s="25"/>
      <c r="H11" s="25"/>
      <c r="I11" s="25"/>
      <c r="J11" s="25"/>
      <c r="K11" s="25"/>
      <c r="L11" s="38"/>
      <c r="M11" s="25"/>
    </row>
    <row r="12" spans="2:35" hidden="1">
      <c r="B12" s="176"/>
      <c r="C12" s="176" t="s">
        <v>116</v>
      </c>
      <c r="D12" s="177" t="s">
        <v>111</v>
      </c>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8"/>
    </row>
    <row r="13" spans="2:35" hidden="1">
      <c r="B13" s="179"/>
      <c r="C13" s="176" t="s">
        <v>115</v>
      </c>
      <c r="D13" s="177"/>
      <c r="E13" s="177"/>
      <c r="F13" s="177"/>
      <c r="G13" s="177"/>
      <c r="H13" s="177"/>
      <c r="I13" s="177"/>
      <c r="J13" s="177"/>
      <c r="K13" s="177"/>
      <c r="L13" s="177"/>
      <c r="M13" s="176" t="s">
        <v>172</v>
      </c>
      <c r="N13" s="177"/>
      <c r="O13" s="177"/>
      <c r="P13" s="177"/>
      <c r="Q13" s="177"/>
      <c r="R13" s="177"/>
      <c r="S13" s="177"/>
      <c r="T13" s="177"/>
      <c r="U13" s="177"/>
      <c r="V13" s="177"/>
      <c r="W13" s="176" t="s">
        <v>153</v>
      </c>
      <c r="X13" s="177"/>
      <c r="Y13" s="177"/>
      <c r="Z13" s="177"/>
      <c r="AA13" s="177"/>
      <c r="AB13" s="177"/>
      <c r="AC13" s="177"/>
      <c r="AD13" s="177"/>
      <c r="AE13" s="177"/>
      <c r="AF13" s="177"/>
      <c r="AG13" s="176" t="s">
        <v>117</v>
      </c>
      <c r="AH13" s="176" t="s">
        <v>178</v>
      </c>
      <c r="AI13" s="180" t="s">
        <v>154</v>
      </c>
    </row>
    <row r="14" spans="2:35" hidden="1">
      <c r="B14" s="176" t="s">
        <v>113</v>
      </c>
      <c r="C14" s="181">
        <v>2004</v>
      </c>
      <c r="D14" s="182">
        <v>2005</v>
      </c>
      <c r="E14" s="182">
        <v>2006</v>
      </c>
      <c r="F14" s="182">
        <v>2007</v>
      </c>
      <c r="G14" s="182">
        <v>2008</v>
      </c>
      <c r="H14" s="182">
        <v>2009</v>
      </c>
      <c r="I14" s="182">
        <v>2010</v>
      </c>
      <c r="J14" s="182">
        <v>2011</v>
      </c>
      <c r="K14" s="182">
        <v>2012</v>
      </c>
      <c r="L14" s="182">
        <v>2013</v>
      </c>
      <c r="M14" s="181">
        <v>2004</v>
      </c>
      <c r="N14" s="182">
        <v>2005</v>
      </c>
      <c r="O14" s="182">
        <v>2006</v>
      </c>
      <c r="P14" s="182">
        <v>2007</v>
      </c>
      <c r="Q14" s="182">
        <v>2008</v>
      </c>
      <c r="R14" s="182">
        <v>2009</v>
      </c>
      <c r="S14" s="182">
        <v>2010</v>
      </c>
      <c r="T14" s="182">
        <v>2011</v>
      </c>
      <c r="U14" s="182">
        <v>2012</v>
      </c>
      <c r="V14" s="182">
        <v>2013</v>
      </c>
      <c r="W14" s="181">
        <v>2004</v>
      </c>
      <c r="X14" s="182">
        <v>2005</v>
      </c>
      <c r="Y14" s="182">
        <v>2006</v>
      </c>
      <c r="Z14" s="182">
        <v>2007</v>
      </c>
      <c r="AA14" s="182">
        <v>2008</v>
      </c>
      <c r="AB14" s="182">
        <v>2009</v>
      </c>
      <c r="AC14" s="182">
        <v>2010</v>
      </c>
      <c r="AD14" s="182">
        <v>2011</v>
      </c>
      <c r="AE14" s="182">
        <v>2012</v>
      </c>
      <c r="AF14" s="182">
        <v>2013</v>
      </c>
      <c r="AG14" s="179"/>
      <c r="AH14" s="179"/>
      <c r="AI14" s="183"/>
    </row>
    <row r="15" spans="2:35" hidden="1">
      <c r="B15" s="176" t="s">
        <v>97</v>
      </c>
      <c r="C15" s="184">
        <v>47865</v>
      </c>
      <c r="D15" s="185">
        <v>57336</v>
      </c>
      <c r="E15" s="185">
        <v>66529</v>
      </c>
      <c r="F15" s="185">
        <v>57593</v>
      </c>
      <c r="G15" s="185">
        <v>46896</v>
      </c>
      <c r="H15" s="185">
        <v>47473</v>
      </c>
      <c r="I15" s="185">
        <v>56335</v>
      </c>
      <c r="J15" s="185">
        <v>59875</v>
      </c>
      <c r="K15" s="185">
        <v>58910</v>
      </c>
      <c r="L15" s="185">
        <v>56868</v>
      </c>
      <c r="M15" s="184">
        <v>458864.78000000009</v>
      </c>
      <c r="N15" s="185">
        <v>555617.80000000005</v>
      </c>
      <c r="O15" s="185">
        <v>647216.86999999988</v>
      </c>
      <c r="P15" s="185">
        <v>876708.13</v>
      </c>
      <c r="Q15" s="185">
        <v>992577.71000000008</v>
      </c>
      <c r="R15" s="185">
        <v>868076.56000000017</v>
      </c>
      <c r="S15" s="185">
        <v>829711.51</v>
      </c>
      <c r="T15" s="185">
        <v>731095.59</v>
      </c>
      <c r="U15" s="185">
        <v>573176.59000000008</v>
      </c>
      <c r="V15" s="185">
        <v>547286.75000000012</v>
      </c>
      <c r="W15" s="184">
        <v>1146357.0214285715</v>
      </c>
      <c r="X15" s="185">
        <v>1405547.8551999999</v>
      </c>
      <c r="Y15" s="185">
        <v>1642964.5</v>
      </c>
      <c r="Z15" s="185">
        <v>1857021.7481714287</v>
      </c>
      <c r="AA15" s="185">
        <v>2046015.6485714286</v>
      </c>
      <c r="AB15" s="185">
        <v>2079902.5511428569</v>
      </c>
      <c r="AC15" s="185">
        <v>2399319.8557142862</v>
      </c>
      <c r="AD15" s="185">
        <v>2445231.6477142856</v>
      </c>
      <c r="AE15" s="185">
        <v>2330809.2428571428</v>
      </c>
      <c r="AF15" s="185">
        <v>2227293.7428571428</v>
      </c>
      <c r="AG15" s="184">
        <v>555680</v>
      </c>
      <c r="AH15" s="184">
        <v>7080332.29</v>
      </c>
      <c r="AI15" s="186">
        <v>19580463.813657142</v>
      </c>
    </row>
    <row r="16" spans="2:35" hidden="1">
      <c r="B16" s="187" t="s">
        <v>98</v>
      </c>
      <c r="C16" s="188">
        <v>1282</v>
      </c>
      <c r="D16" s="189">
        <v>1539</v>
      </c>
      <c r="E16" s="189">
        <v>2078</v>
      </c>
      <c r="F16" s="189">
        <v>2408</v>
      </c>
      <c r="G16" s="189">
        <v>2737</v>
      </c>
      <c r="H16" s="189">
        <v>3031</v>
      </c>
      <c r="I16" s="189">
        <v>3664</v>
      </c>
      <c r="J16" s="189">
        <v>4293</v>
      </c>
      <c r="K16" s="189">
        <v>5558</v>
      </c>
      <c r="L16" s="189">
        <v>5570</v>
      </c>
      <c r="M16" s="188">
        <v>25419.510000000002</v>
      </c>
      <c r="N16" s="189">
        <v>35228.770000000004</v>
      </c>
      <c r="O16" s="189">
        <v>49312.9</v>
      </c>
      <c r="P16" s="189">
        <v>59534.289999999994</v>
      </c>
      <c r="Q16" s="189">
        <v>75447.47</v>
      </c>
      <c r="R16" s="189">
        <v>90518.24</v>
      </c>
      <c r="S16" s="189">
        <v>88211.05</v>
      </c>
      <c r="T16" s="189">
        <v>112160.56000000001</v>
      </c>
      <c r="U16" s="189">
        <v>149077.42000000001</v>
      </c>
      <c r="V16" s="189">
        <v>141944.01999999999</v>
      </c>
      <c r="W16" s="188">
        <v>44582.51285714285</v>
      </c>
      <c r="X16" s="189">
        <v>58691.551428571431</v>
      </c>
      <c r="Y16" s="189">
        <v>90646.775714285715</v>
      </c>
      <c r="Z16" s="189">
        <v>97899.972857142857</v>
      </c>
      <c r="AA16" s="189">
        <v>123030.50285714286</v>
      </c>
      <c r="AB16" s="189">
        <v>128356.62142857142</v>
      </c>
      <c r="AC16" s="189">
        <v>140519.12428571429</v>
      </c>
      <c r="AD16" s="189">
        <v>144378.19</v>
      </c>
      <c r="AE16" s="189">
        <v>160322.05714285711</v>
      </c>
      <c r="AF16" s="189">
        <v>141353.70142857142</v>
      </c>
      <c r="AG16" s="188">
        <v>32160</v>
      </c>
      <c r="AH16" s="188">
        <v>826854.2300000001</v>
      </c>
      <c r="AI16" s="190">
        <v>1129781.0099999998</v>
      </c>
    </row>
    <row r="17" spans="2:35" hidden="1">
      <c r="B17" s="187" t="s">
        <v>99</v>
      </c>
      <c r="C17" s="188">
        <v>12666</v>
      </c>
      <c r="D17" s="189">
        <v>12797</v>
      </c>
      <c r="E17" s="189">
        <v>13255</v>
      </c>
      <c r="F17" s="189">
        <v>14646</v>
      </c>
      <c r="G17" s="189">
        <v>15086</v>
      </c>
      <c r="H17" s="189">
        <v>16057</v>
      </c>
      <c r="I17" s="189">
        <v>16282</v>
      </c>
      <c r="J17" s="189">
        <v>15669</v>
      </c>
      <c r="K17" s="189">
        <v>15520</v>
      </c>
      <c r="L17" s="189">
        <v>15502</v>
      </c>
      <c r="M17" s="188">
        <v>102832.73</v>
      </c>
      <c r="N17" s="189">
        <v>113058.56</v>
      </c>
      <c r="O17" s="189">
        <v>126102.31000000001</v>
      </c>
      <c r="P17" s="189">
        <v>179573.50000000003</v>
      </c>
      <c r="Q17" s="189">
        <v>199798.37999999998</v>
      </c>
      <c r="R17" s="189">
        <v>193937.30000000002</v>
      </c>
      <c r="S17" s="189">
        <v>169223.3</v>
      </c>
      <c r="T17" s="189">
        <v>137640.51999999999</v>
      </c>
      <c r="U17" s="189">
        <v>114629.20000000003</v>
      </c>
      <c r="V17" s="189">
        <v>115571.03</v>
      </c>
      <c r="W17" s="188">
        <v>251114.06428571427</v>
      </c>
      <c r="X17" s="189">
        <v>277113.43142857141</v>
      </c>
      <c r="Y17" s="189">
        <v>318762.14142857143</v>
      </c>
      <c r="Z17" s="189">
        <v>367764.00142857147</v>
      </c>
      <c r="AA17" s="189">
        <v>405919.81571428571</v>
      </c>
      <c r="AB17" s="189">
        <v>454667.9528571429</v>
      </c>
      <c r="AC17" s="189">
        <v>473098.94714285719</v>
      </c>
      <c r="AD17" s="189">
        <v>454508.43714285718</v>
      </c>
      <c r="AE17" s="189">
        <v>460037.09714285715</v>
      </c>
      <c r="AF17" s="189">
        <v>458078.82142857148</v>
      </c>
      <c r="AG17" s="188">
        <v>147480</v>
      </c>
      <c r="AH17" s="188">
        <v>1452366.83</v>
      </c>
      <c r="AI17" s="190">
        <v>3921064.71</v>
      </c>
    </row>
    <row r="18" spans="2:35" hidden="1">
      <c r="B18" s="187" t="s">
        <v>100</v>
      </c>
      <c r="C18" s="188">
        <v>13947</v>
      </c>
      <c r="D18" s="189">
        <v>14075</v>
      </c>
      <c r="E18" s="189">
        <v>15545</v>
      </c>
      <c r="F18" s="189">
        <v>19985</v>
      </c>
      <c r="G18" s="189">
        <v>21970</v>
      </c>
      <c r="H18" s="189">
        <v>22736</v>
      </c>
      <c r="I18" s="189">
        <v>22554</v>
      </c>
      <c r="J18" s="189">
        <v>22391</v>
      </c>
      <c r="K18" s="189">
        <v>21509</v>
      </c>
      <c r="L18" s="189">
        <v>20780</v>
      </c>
      <c r="M18" s="188">
        <v>168857.63</v>
      </c>
      <c r="N18" s="189">
        <v>205441.99</v>
      </c>
      <c r="O18" s="189">
        <v>284259.77</v>
      </c>
      <c r="P18" s="189">
        <v>563503.63</v>
      </c>
      <c r="Q18" s="189">
        <v>796152.11999999988</v>
      </c>
      <c r="R18" s="189">
        <v>755377.4700000002</v>
      </c>
      <c r="S18" s="189">
        <v>647199.57999999996</v>
      </c>
      <c r="T18" s="189">
        <v>545932.31000000006</v>
      </c>
      <c r="U18" s="189">
        <v>461276.4</v>
      </c>
      <c r="V18" s="189">
        <v>472345.31</v>
      </c>
      <c r="W18" s="188">
        <v>421333.35285714286</v>
      </c>
      <c r="X18" s="189">
        <v>501544.8528571428</v>
      </c>
      <c r="Y18" s="189">
        <v>680968.5399999998</v>
      </c>
      <c r="Z18" s="189">
        <v>1077185.5314285713</v>
      </c>
      <c r="AA18" s="189">
        <v>1452300.0257142857</v>
      </c>
      <c r="AB18" s="189">
        <v>1543707.0042857144</v>
      </c>
      <c r="AC18" s="189">
        <v>1542918.0499999998</v>
      </c>
      <c r="AD18" s="189">
        <v>1382372.8714285714</v>
      </c>
      <c r="AE18" s="189">
        <v>1226505.8335714287</v>
      </c>
      <c r="AF18" s="189">
        <v>1106750.6114285714</v>
      </c>
      <c r="AG18" s="188">
        <v>195492</v>
      </c>
      <c r="AH18" s="188">
        <v>4900346.21</v>
      </c>
      <c r="AI18" s="190">
        <v>10935586.673571428</v>
      </c>
    </row>
    <row r="19" spans="2:35" hidden="1">
      <c r="B19" s="187" t="s">
        <v>101</v>
      </c>
      <c r="C19" s="188">
        <v>8777</v>
      </c>
      <c r="D19" s="189">
        <v>9356</v>
      </c>
      <c r="E19" s="189">
        <v>10786</v>
      </c>
      <c r="F19" s="189">
        <v>11889</v>
      </c>
      <c r="G19" s="189">
        <v>12371</v>
      </c>
      <c r="H19" s="189">
        <v>13211</v>
      </c>
      <c r="I19" s="189">
        <v>14734</v>
      </c>
      <c r="J19" s="189">
        <v>15476</v>
      </c>
      <c r="K19" s="189">
        <v>16100</v>
      </c>
      <c r="L19" s="189">
        <v>16010</v>
      </c>
      <c r="M19" s="188">
        <v>149258.82999999996</v>
      </c>
      <c r="N19" s="189">
        <v>174375.49000000002</v>
      </c>
      <c r="O19" s="189">
        <v>212387.34999999998</v>
      </c>
      <c r="P19" s="189">
        <v>322704.90000000002</v>
      </c>
      <c r="Q19" s="189">
        <v>384879.13</v>
      </c>
      <c r="R19" s="189">
        <v>376715.19</v>
      </c>
      <c r="S19" s="189">
        <v>359897.60000000003</v>
      </c>
      <c r="T19" s="189">
        <v>369297.14999999997</v>
      </c>
      <c r="U19" s="189">
        <v>301679.65000000002</v>
      </c>
      <c r="V19" s="189">
        <v>249406.73000000004</v>
      </c>
      <c r="W19" s="188">
        <v>389986.15714285715</v>
      </c>
      <c r="X19" s="189">
        <v>438106.89714285714</v>
      </c>
      <c r="Y19" s="189">
        <v>537841.00714285718</v>
      </c>
      <c r="Z19" s="189">
        <v>656113.4171428571</v>
      </c>
      <c r="AA19" s="189">
        <v>716942.97622857138</v>
      </c>
      <c r="AB19" s="189">
        <v>775962.71714285715</v>
      </c>
      <c r="AC19" s="189">
        <v>808833.94142857136</v>
      </c>
      <c r="AD19" s="189">
        <v>842411.15142857132</v>
      </c>
      <c r="AE19" s="189">
        <v>867625.9085714285</v>
      </c>
      <c r="AF19" s="189">
        <v>809430.61285714293</v>
      </c>
      <c r="AG19" s="188">
        <v>128710</v>
      </c>
      <c r="AH19" s="188">
        <v>2900602.02</v>
      </c>
      <c r="AI19" s="190">
        <v>6843254.7862285711</v>
      </c>
    </row>
    <row r="20" spans="2:35" hidden="1">
      <c r="B20" s="187" t="s">
        <v>102</v>
      </c>
      <c r="C20" s="188">
        <v>35870</v>
      </c>
      <c r="D20" s="189">
        <v>39345</v>
      </c>
      <c r="E20" s="189">
        <v>42400</v>
      </c>
      <c r="F20" s="189">
        <v>46673</v>
      </c>
      <c r="G20" s="189">
        <v>51853</v>
      </c>
      <c r="H20" s="189">
        <v>57878</v>
      </c>
      <c r="I20" s="189">
        <v>63907</v>
      </c>
      <c r="J20" s="189">
        <v>63532</v>
      </c>
      <c r="K20" s="189">
        <v>64083</v>
      </c>
      <c r="L20" s="189">
        <v>65337</v>
      </c>
      <c r="M20" s="188">
        <v>397722.57999999996</v>
      </c>
      <c r="N20" s="189">
        <v>461723.76999999996</v>
      </c>
      <c r="O20" s="189">
        <v>540375.47</v>
      </c>
      <c r="P20" s="189">
        <v>806813.88</v>
      </c>
      <c r="Q20" s="189">
        <v>992443.99</v>
      </c>
      <c r="R20" s="189">
        <v>1055668.23</v>
      </c>
      <c r="S20" s="189">
        <v>1027849.5</v>
      </c>
      <c r="T20" s="189">
        <v>930452.93</v>
      </c>
      <c r="U20" s="189">
        <v>813984.45</v>
      </c>
      <c r="V20" s="189">
        <v>865236.06</v>
      </c>
      <c r="W20" s="188">
        <v>913341.10857142857</v>
      </c>
      <c r="X20" s="189">
        <v>1101092.2528571428</v>
      </c>
      <c r="Y20" s="189">
        <v>1336893.5354285715</v>
      </c>
      <c r="Z20" s="189">
        <v>1652558.2578571427</v>
      </c>
      <c r="AA20" s="189">
        <v>1947263.0199999998</v>
      </c>
      <c r="AB20" s="189">
        <v>2307861.1286857142</v>
      </c>
      <c r="AC20" s="189">
        <v>2573308.3914285717</v>
      </c>
      <c r="AD20" s="189">
        <v>2486087.6857142858</v>
      </c>
      <c r="AE20" s="189">
        <v>2341524.0035714288</v>
      </c>
      <c r="AF20" s="189">
        <v>2245769.2228571423</v>
      </c>
      <c r="AG20" s="188">
        <v>530878</v>
      </c>
      <c r="AH20" s="188">
        <v>7892270.8599999994</v>
      </c>
      <c r="AI20" s="190">
        <v>18905698.606971428</v>
      </c>
    </row>
    <row r="21" spans="2:35" hidden="1">
      <c r="B21" s="187" t="s">
        <v>103</v>
      </c>
      <c r="C21" s="188">
        <v>175424</v>
      </c>
      <c r="D21" s="189">
        <v>195201</v>
      </c>
      <c r="E21" s="189">
        <v>209876</v>
      </c>
      <c r="F21" s="189">
        <v>217424</v>
      </c>
      <c r="G21" s="189">
        <v>222729</v>
      </c>
      <c r="H21" s="189">
        <v>226975</v>
      </c>
      <c r="I21" s="189">
        <v>226123</v>
      </c>
      <c r="J21" s="189">
        <v>214126</v>
      </c>
      <c r="K21" s="189">
        <v>204327</v>
      </c>
      <c r="L21" s="189">
        <v>198033</v>
      </c>
      <c r="M21" s="188">
        <v>2865669.23</v>
      </c>
      <c r="N21" s="189">
        <v>3266093</v>
      </c>
      <c r="O21" s="189">
        <v>3545804.1199999992</v>
      </c>
      <c r="P21" s="189">
        <v>4580035.9099999974</v>
      </c>
      <c r="Q21" s="189">
        <v>4882746.709999999</v>
      </c>
      <c r="R21" s="189">
        <v>4332264.9899999993</v>
      </c>
      <c r="S21" s="189">
        <v>3709152.21</v>
      </c>
      <c r="T21" s="189">
        <v>3171143.83</v>
      </c>
      <c r="U21" s="189">
        <v>2711968.34</v>
      </c>
      <c r="V21" s="189">
        <v>2895178.5500000003</v>
      </c>
      <c r="W21" s="188">
        <v>7314299.4079999998</v>
      </c>
      <c r="X21" s="189">
        <v>8282041.8257142855</v>
      </c>
      <c r="Y21" s="189">
        <v>8877433.3094285727</v>
      </c>
      <c r="Z21" s="189">
        <v>9327822.9685714319</v>
      </c>
      <c r="AA21" s="189">
        <v>9640701.1502857152</v>
      </c>
      <c r="AB21" s="189">
        <v>9646314.685714284</v>
      </c>
      <c r="AC21" s="189">
        <v>9540964.8428571429</v>
      </c>
      <c r="AD21" s="189">
        <v>8675080.6252857149</v>
      </c>
      <c r="AE21" s="189">
        <v>7952161.2924000006</v>
      </c>
      <c r="AF21" s="189">
        <v>7446856.9850000022</v>
      </c>
      <c r="AG21" s="188">
        <v>2090238</v>
      </c>
      <c r="AH21" s="188">
        <v>35960056.890000001</v>
      </c>
      <c r="AI21" s="190">
        <v>86703677.093257144</v>
      </c>
    </row>
    <row r="22" spans="2:35" hidden="1">
      <c r="B22" s="187" t="s">
        <v>104</v>
      </c>
      <c r="C22" s="188">
        <v>8218</v>
      </c>
      <c r="D22" s="189">
        <v>9415</v>
      </c>
      <c r="E22" s="189">
        <v>9900</v>
      </c>
      <c r="F22" s="189">
        <v>12034</v>
      </c>
      <c r="G22" s="189">
        <v>14648</v>
      </c>
      <c r="H22" s="189">
        <v>17536</v>
      </c>
      <c r="I22" s="189">
        <v>18316</v>
      </c>
      <c r="J22" s="189">
        <v>17873</v>
      </c>
      <c r="K22" s="189">
        <v>16954</v>
      </c>
      <c r="L22" s="189">
        <v>16886</v>
      </c>
      <c r="M22" s="188">
        <v>84472.47</v>
      </c>
      <c r="N22" s="189">
        <v>108102.61</v>
      </c>
      <c r="O22" s="189">
        <v>123056.45999999999</v>
      </c>
      <c r="P22" s="189">
        <v>176215.26</v>
      </c>
      <c r="Q22" s="189">
        <v>211821.71</v>
      </c>
      <c r="R22" s="189">
        <v>230433.18999999997</v>
      </c>
      <c r="S22" s="189">
        <v>237774.18999999997</v>
      </c>
      <c r="T22" s="189">
        <v>217856.92000000004</v>
      </c>
      <c r="U22" s="189">
        <v>194018.02</v>
      </c>
      <c r="V22" s="189">
        <v>230027.42</v>
      </c>
      <c r="W22" s="188">
        <v>201864.91571428566</v>
      </c>
      <c r="X22" s="189">
        <v>275998.09428571427</v>
      </c>
      <c r="Y22" s="189">
        <v>305085.52571428567</v>
      </c>
      <c r="Z22" s="189">
        <v>355717.94857142866</v>
      </c>
      <c r="AA22" s="189">
        <v>421857.15142857144</v>
      </c>
      <c r="AB22" s="189">
        <v>479848.34428571427</v>
      </c>
      <c r="AC22" s="189">
        <v>573850.35857142846</v>
      </c>
      <c r="AD22" s="189">
        <v>585609.84857142845</v>
      </c>
      <c r="AE22" s="189">
        <v>543921.25285714283</v>
      </c>
      <c r="AF22" s="189">
        <v>547380.10428571433</v>
      </c>
      <c r="AG22" s="188">
        <v>141780</v>
      </c>
      <c r="AH22" s="188">
        <v>1813778.25</v>
      </c>
      <c r="AI22" s="190">
        <v>4291133.5442857137</v>
      </c>
    </row>
    <row r="23" spans="2:35" hidden="1">
      <c r="B23" s="187" t="s">
        <v>105</v>
      </c>
      <c r="C23" s="188">
        <v>42640</v>
      </c>
      <c r="D23" s="189">
        <v>54361</v>
      </c>
      <c r="E23" s="189">
        <v>57755</v>
      </c>
      <c r="F23" s="189">
        <v>51150</v>
      </c>
      <c r="G23" s="189">
        <v>47792</v>
      </c>
      <c r="H23" s="189">
        <v>47091</v>
      </c>
      <c r="I23" s="189">
        <v>50191</v>
      </c>
      <c r="J23" s="189">
        <v>49242</v>
      </c>
      <c r="K23" s="189">
        <v>47283</v>
      </c>
      <c r="L23" s="189">
        <v>46268</v>
      </c>
      <c r="M23" s="188">
        <v>444508.27000000008</v>
      </c>
      <c r="N23" s="189">
        <v>536052.57000000007</v>
      </c>
      <c r="O23" s="189">
        <v>711303.5199999999</v>
      </c>
      <c r="P23" s="189">
        <v>949287.2699999999</v>
      </c>
      <c r="Q23" s="189">
        <v>1063324.8</v>
      </c>
      <c r="R23" s="189">
        <v>1084277.52</v>
      </c>
      <c r="S23" s="189">
        <v>1084519.46</v>
      </c>
      <c r="T23" s="189">
        <v>1081639.3600000001</v>
      </c>
      <c r="U23" s="189">
        <v>1103249.7099999997</v>
      </c>
      <c r="V23" s="189">
        <v>1137325.2600000002</v>
      </c>
      <c r="W23" s="188">
        <v>1018109.376057143</v>
      </c>
      <c r="X23" s="189">
        <v>1211162.1585714286</v>
      </c>
      <c r="Y23" s="189">
        <v>1312034.1157142858</v>
      </c>
      <c r="Z23" s="189">
        <v>1354987.0685714285</v>
      </c>
      <c r="AA23" s="189">
        <v>1472759.2842857144</v>
      </c>
      <c r="AB23" s="189">
        <v>1561076.981428571</v>
      </c>
      <c r="AC23" s="189">
        <v>1697606.5585714285</v>
      </c>
      <c r="AD23" s="189">
        <v>1630777.751428572</v>
      </c>
      <c r="AE23" s="189">
        <v>1543163.64</v>
      </c>
      <c r="AF23" s="189">
        <v>1497128.0057142857</v>
      </c>
      <c r="AG23" s="188">
        <v>493773</v>
      </c>
      <c r="AH23" s="188">
        <v>9195487.7400000002</v>
      </c>
      <c r="AI23" s="190">
        <v>14298804.940342858</v>
      </c>
    </row>
    <row r="24" spans="2:35" hidden="1">
      <c r="B24" s="187" t="s">
        <v>106</v>
      </c>
      <c r="C24" s="188">
        <v>51780</v>
      </c>
      <c r="D24" s="189">
        <v>58886</v>
      </c>
      <c r="E24" s="189">
        <v>64747</v>
      </c>
      <c r="F24" s="189">
        <v>66882</v>
      </c>
      <c r="G24" s="189">
        <v>66067</v>
      </c>
      <c r="H24" s="189">
        <v>69028</v>
      </c>
      <c r="I24" s="189">
        <v>74096</v>
      </c>
      <c r="J24" s="189">
        <v>75490</v>
      </c>
      <c r="K24" s="189">
        <v>74381</v>
      </c>
      <c r="L24" s="189">
        <v>74502</v>
      </c>
      <c r="M24" s="188">
        <v>1041750.8299999998</v>
      </c>
      <c r="N24" s="189">
        <v>1308649.22</v>
      </c>
      <c r="O24" s="189">
        <v>1478775.9500000002</v>
      </c>
      <c r="P24" s="189">
        <v>1973904.61</v>
      </c>
      <c r="Q24" s="189">
        <v>2147553.4300000002</v>
      </c>
      <c r="R24" s="189">
        <v>2023685.66</v>
      </c>
      <c r="S24" s="189">
        <v>1872041.97</v>
      </c>
      <c r="T24" s="189">
        <v>1698811.6900000002</v>
      </c>
      <c r="U24" s="189">
        <v>1546542.27</v>
      </c>
      <c r="V24" s="189">
        <v>1604654.07</v>
      </c>
      <c r="W24" s="188">
        <v>2669329.5642857142</v>
      </c>
      <c r="X24" s="189">
        <v>3356755.2014285713</v>
      </c>
      <c r="Y24" s="189">
        <v>3781093.2825142858</v>
      </c>
      <c r="Z24" s="189">
        <v>4096530.4</v>
      </c>
      <c r="AA24" s="189">
        <v>4274141.1731428569</v>
      </c>
      <c r="AB24" s="189">
        <v>4549328.0242857141</v>
      </c>
      <c r="AC24" s="189">
        <v>4788243.2635714281</v>
      </c>
      <c r="AD24" s="189">
        <v>4811781.5983428573</v>
      </c>
      <c r="AE24" s="189">
        <v>4618335.0871428568</v>
      </c>
      <c r="AF24" s="189">
        <v>4352001.4342857143</v>
      </c>
      <c r="AG24" s="188">
        <v>675859</v>
      </c>
      <c r="AH24" s="188">
        <v>16696369.700000001</v>
      </c>
      <c r="AI24" s="190">
        <v>41297539.028999999</v>
      </c>
    </row>
    <row r="25" spans="2:35" hidden="1">
      <c r="B25" s="187" t="s">
        <v>107</v>
      </c>
      <c r="C25" s="188">
        <v>13</v>
      </c>
      <c r="D25" s="189">
        <v>29</v>
      </c>
      <c r="E25" s="189">
        <v>58</v>
      </c>
      <c r="F25" s="189">
        <v>100</v>
      </c>
      <c r="G25" s="189">
        <v>69</v>
      </c>
      <c r="H25" s="189">
        <v>118</v>
      </c>
      <c r="I25" s="189">
        <v>153</v>
      </c>
      <c r="J25" s="189">
        <v>142</v>
      </c>
      <c r="K25" s="189">
        <v>117</v>
      </c>
      <c r="L25" s="189">
        <v>145</v>
      </c>
      <c r="M25" s="188">
        <v>260.29000000000002</v>
      </c>
      <c r="N25" s="189">
        <v>304.24</v>
      </c>
      <c r="O25" s="189">
        <v>632.81999999999994</v>
      </c>
      <c r="P25" s="189">
        <v>1101.0900000000001</v>
      </c>
      <c r="Q25" s="189">
        <v>869.01</v>
      </c>
      <c r="R25" s="189">
        <v>834.3</v>
      </c>
      <c r="S25" s="189">
        <v>1339.9099999999999</v>
      </c>
      <c r="T25" s="189">
        <v>1558.59</v>
      </c>
      <c r="U25" s="189">
        <v>1258.1500000000001</v>
      </c>
      <c r="V25" s="189">
        <v>3768.3599999999997</v>
      </c>
      <c r="W25" s="188">
        <v>749.28</v>
      </c>
      <c r="X25" s="189">
        <v>653.88</v>
      </c>
      <c r="Y25" s="189">
        <v>1286.92</v>
      </c>
      <c r="Z25" s="189">
        <v>2357.52</v>
      </c>
      <c r="AA25" s="189">
        <v>1542.3414285714287</v>
      </c>
      <c r="AB25" s="189">
        <v>1234.3600000000001</v>
      </c>
      <c r="AC25" s="189">
        <v>2083.86</v>
      </c>
      <c r="AD25" s="189">
        <v>3693.6900000000005</v>
      </c>
      <c r="AE25" s="189">
        <v>3966.31</v>
      </c>
      <c r="AF25" s="189">
        <v>4299.58</v>
      </c>
      <c r="AG25" s="188">
        <v>944</v>
      </c>
      <c r="AH25" s="188">
        <v>11926.759999999998</v>
      </c>
      <c r="AI25" s="190">
        <v>21867.741428571433</v>
      </c>
    </row>
    <row r="26" spans="2:35" hidden="1">
      <c r="B26" s="187" t="s">
        <v>108</v>
      </c>
      <c r="C26" s="188">
        <v>893</v>
      </c>
      <c r="D26" s="189">
        <v>929</v>
      </c>
      <c r="E26" s="189">
        <v>1053</v>
      </c>
      <c r="F26" s="189">
        <v>835</v>
      </c>
      <c r="G26" s="189">
        <v>1129</v>
      </c>
      <c r="H26" s="189">
        <v>1085</v>
      </c>
      <c r="I26" s="189">
        <v>1635</v>
      </c>
      <c r="J26" s="189">
        <v>1609</v>
      </c>
      <c r="K26" s="189">
        <v>1549</v>
      </c>
      <c r="L26" s="189">
        <v>1312</v>
      </c>
      <c r="M26" s="188">
        <v>5459.41</v>
      </c>
      <c r="N26" s="189">
        <v>8240.8900000000012</v>
      </c>
      <c r="O26" s="189">
        <v>14407.51</v>
      </c>
      <c r="P26" s="189">
        <v>16247.03</v>
      </c>
      <c r="Q26" s="189">
        <v>26231.460000000003</v>
      </c>
      <c r="R26" s="189">
        <v>22686.909999999996</v>
      </c>
      <c r="S26" s="189">
        <v>25921.930000000004</v>
      </c>
      <c r="T26" s="189">
        <v>25451.789999999997</v>
      </c>
      <c r="U26" s="189">
        <v>29037.06</v>
      </c>
      <c r="V26" s="189">
        <v>28821.899999999998</v>
      </c>
      <c r="W26" s="188">
        <v>9194.8142857142848</v>
      </c>
      <c r="X26" s="189">
        <v>16269.325714285715</v>
      </c>
      <c r="Y26" s="189">
        <v>27399.67</v>
      </c>
      <c r="Z26" s="189">
        <v>27318.787142857145</v>
      </c>
      <c r="AA26" s="189">
        <v>29291.935714285712</v>
      </c>
      <c r="AB26" s="189">
        <v>25077.008571428574</v>
      </c>
      <c r="AC26" s="189">
        <v>46712.030000000006</v>
      </c>
      <c r="AD26" s="189">
        <v>59959.01</v>
      </c>
      <c r="AE26" s="189">
        <v>59847.630000000005</v>
      </c>
      <c r="AF26" s="189">
        <v>54943.199999999997</v>
      </c>
      <c r="AG26" s="188">
        <v>12029</v>
      </c>
      <c r="AH26" s="188">
        <v>202505.88999999998</v>
      </c>
      <c r="AI26" s="190">
        <v>356013.41142857145</v>
      </c>
    </row>
    <row r="27" spans="2:35" hidden="1">
      <c r="B27" s="187" t="s">
        <v>109</v>
      </c>
      <c r="C27" s="188">
        <v>19535</v>
      </c>
      <c r="D27" s="189">
        <v>17042</v>
      </c>
      <c r="E27" s="189">
        <v>14977</v>
      </c>
      <c r="F27" s="189">
        <v>15983</v>
      </c>
      <c r="G27" s="189">
        <v>18794</v>
      </c>
      <c r="H27" s="189">
        <v>21531</v>
      </c>
      <c r="I27" s="189">
        <v>26041</v>
      </c>
      <c r="J27" s="189">
        <v>28211</v>
      </c>
      <c r="K27" s="189">
        <v>30311</v>
      </c>
      <c r="L27" s="189">
        <v>31487</v>
      </c>
      <c r="M27" s="188">
        <v>303626.25999999995</v>
      </c>
      <c r="N27" s="189">
        <v>297460.47999999998</v>
      </c>
      <c r="O27" s="189">
        <v>298305.25000000006</v>
      </c>
      <c r="P27" s="189">
        <v>425789.77</v>
      </c>
      <c r="Q27" s="189">
        <v>540539.61999999988</v>
      </c>
      <c r="R27" s="189">
        <v>540486.04</v>
      </c>
      <c r="S27" s="189">
        <v>570310.85</v>
      </c>
      <c r="T27" s="189">
        <v>516040.49999999994</v>
      </c>
      <c r="U27" s="189">
        <v>422044.39</v>
      </c>
      <c r="V27" s="189">
        <v>421151.45000000013</v>
      </c>
      <c r="W27" s="188">
        <v>791715.58142857149</v>
      </c>
      <c r="X27" s="189">
        <v>784114.21</v>
      </c>
      <c r="Y27" s="189">
        <v>781411.85571428563</v>
      </c>
      <c r="Z27" s="189">
        <v>907637.35142857127</v>
      </c>
      <c r="AA27" s="189">
        <v>1139751.7571428572</v>
      </c>
      <c r="AB27" s="189">
        <v>1318710.142857143</v>
      </c>
      <c r="AC27" s="189">
        <v>1676443.9671428574</v>
      </c>
      <c r="AD27" s="189">
        <v>1726875.7214285715</v>
      </c>
      <c r="AE27" s="189">
        <v>1766725.1514285712</v>
      </c>
      <c r="AF27" s="189">
        <v>1794032.93</v>
      </c>
      <c r="AG27" s="188">
        <v>223912</v>
      </c>
      <c r="AH27" s="188">
        <v>4335754.6100000003</v>
      </c>
      <c r="AI27" s="190">
        <v>12687418.668571429</v>
      </c>
    </row>
    <row r="28" spans="2:35" hidden="1">
      <c r="B28" s="187" t="s">
        <v>110</v>
      </c>
      <c r="C28" s="188">
        <v>8</v>
      </c>
      <c r="D28" s="189">
        <v>10</v>
      </c>
      <c r="E28" s="189">
        <v>27</v>
      </c>
      <c r="F28" s="189">
        <v>31</v>
      </c>
      <c r="G28" s="189">
        <v>5</v>
      </c>
      <c r="H28" s="189">
        <v>65</v>
      </c>
      <c r="I28" s="189">
        <v>389</v>
      </c>
      <c r="J28" s="189">
        <v>173</v>
      </c>
      <c r="K28" s="189">
        <v>109</v>
      </c>
      <c r="L28" s="189">
        <v>128</v>
      </c>
      <c r="M28" s="188">
        <v>186.85000000000002</v>
      </c>
      <c r="N28" s="189">
        <v>312.01000000000005</v>
      </c>
      <c r="O28" s="189">
        <v>1169.33</v>
      </c>
      <c r="P28" s="189">
        <v>1140.8599999999999</v>
      </c>
      <c r="Q28" s="189">
        <v>134.07</v>
      </c>
      <c r="R28" s="189">
        <v>803.88000000000011</v>
      </c>
      <c r="S28" s="189">
        <v>3002.4800000000005</v>
      </c>
      <c r="T28" s="189">
        <v>1833.06</v>
      </c>
      <c r="U28" s="189">
        <v>1519.64</v>
      </c>
      <c r="V28" s="189">
        <v>2317.7600000000002</v>
      </c>
      <c r="W28" s="188">
        <v>255.58285714285714</v>
      </c>
      <c r="X28" s="189">
        <v>147.68571428571431</v>
      </c>
      <c r="Y28" s="189">
        <v>813.67857142857144</v>
      </c>
      <c r="Z28" s="189">
        <v>233.4</v>
      </c>
      <c r="AA28" s="189">
        <v>69.257142857142867</v>
      </c>
      <c r="AB28" s="189">
        <v>425.74142857142863</v>
      </c>
      <c r="AC28" s="189">
        <v>1775.0671428571427</v>
      </c>
      <c r="AD28" s="189">
        <v>547.80714285714282</v>
      </c>
      <c r="AE28" s="189">
        <v>885.43285714285719</v>
      </c>
      <c r="AF28" s="189">
        <v>1161.4785714285715</v>
      </c>
      <c r="AG28" s="188">
        <v>945</v>
      </c>
      <c r="AH28" s="188">
        <v>12419.94</v>
      </c>
      <c r="AI28" s="190">
        <v>6315.1314285714279</v>
      </c>
    </row>
    <row r="29" spans="2:35" hidden="1">
      <c r="B29" s="191" t="s">
        <v>114</v>
      </c>
      <c r="C29" s="192">
        <v>418918</v>
      </c>
      <c r="D29" s="193">
        <v>470321</v>
      </c>
      <c r="E29" s="193">
        <v>508986</v>
      </c>
      <c r="F29" s="193">
        <v>517633</v>
      </c>
      <c r="G29" s="193">
        <v>522146</v>
      </c>
      <c r="H29" s="193">
        <v>543815</v>
      </c>
      <c r="I29" s="193">
        <v>574420</v>
      </c>
      <c r="J29" s="193">
        <v>568102</v>
      </c>
      <c r="K29" s="193">
        <v>556711</v>
      </c>
      <c r="L29" s="193">
        <v>548828</v>
      </c>
      <c r="M29" s="192">
        <v>6048889.6699999999</v>
      </c>
      <c r="N29" s="193">
        <v>7070661.4000000004</v>
      </c>
      <c r="O29" s="193">
        <v>8033109.629999999</v>
      </c>
      <c r="P29" s="193">
        <v>10932560.129999995</v>
      </c>
      <c r="Q29" s="193">
        <v>12314519.609999999</v>
      </c>
      <c r="R29" s="193">
        <v>11575765.480000002</v>
      </c>
      <c r="S29" s="193">
        <v>10626155.540000001</v>
      </c>
      <c r="T29" s="193">
        <v>9540914.8000000007</v>
      </c>
      <c r="U29" s="193">
        <v>8423461.2899999991</v>
      </c>
      <c r="V29" s="193">
        <v>8715034.6700000018</v>
      </c>
      <c r="W29" s="192">
        <v>15172232.739771428</v>
      </c>
      <c r="X29" s="193">
        <v>17709239.222342856</v>
      </c>
      <c r="Y29" s="193">
        <v>19694634.857371431</v>
      </c>
      <c r="Z29" s="193">
        <v>21781148.37317143</v>
      </c>
      <c r="AA29" s="193">
        <v>23671586.039657142</v>
      </c>
      <c r="AB29" s="193">
        <v>24872473.264114283</v>
      </c>
      <c r="AC29" s="193">
        <v>26265678.25785714</v>
      </c>
      <c r="AD29" s="193">
        <v>25249316.035628576</v>
      </c>
      <c r="AE29" s="193">
        <v>23875829.939542856</v>
      </c>
      <c r="AF29" s="193">
        <v>22686480.430714287</v>
      </c>
      <c r="AG29" s="192">
        <v>5229880</v>
      </c>
      <c r="AH29" s="192">
        <v>93281072.219999999</v>
      </c>
      <c r="AI29" s="194">
        <v>220978619.16017142</v>
      </c>
    </row>
    <row r="30" spans="2:35" hidden="1">
      <c r="B30" s="94"/>
      <c r="C30" s="94"/>
      <c r="D30" s="94"/>
      <c r="E30" s="94"/>
      <c r="F30" s="94"/>
      <c r="G30" s="94"/>
      <c r="H30" s="94"/>
      <c r="I30" s="94"/>
      <c r="J30" s="94"/>
      <c r="K30" s="94"/>
      <c r="L30" s="94"/>
      <c r="M30" s="94"/>
    </row>
    <row r="31" spans="2:35" hidden="1"/>
    <row r="32" spans="2:35" s="51" customFormat="1" ht="12.75">
      <c r="B32" s="48" t="s">
        <v>95</v>
      </c>
      <c r="C32" s="49"/>
      <c r="D32" s="49"/>
      <c r="E32" s="49"/>
      <c r="F32" s="49"/>
      <c r="G32" s="49"/>
      <c r="H32" s="49"/>
      <c r="I32" s="49"/>
      <c r="J32" s="49"/>
      <c r="K32" s="49"/>
      <c r="L32" s="50"/>
      <c r="M32" s="49"/>
    </row>
    <row r="33" spans="2:13" s="51" customFormat="1" ht="12.75">
      <c r="B33" s="50"/>
      <c r="C33" s="52"/>
      <c r="D33" s="52"/>
      <c r="E33" s="52"/>
      <c r="F33" s="52"/>
      <c r="G33" s="52"/>
      <c r="H33" s="52"/>
      <c r="I33" s="52"/>
      <c r="J33" s="52"/>
      <c r="K33" s="52"/>
      <c r="L33" s="52"/>
      <c r="M33" s="50"/>
    </row>
    <row r="34" spans="2:13" s="51" customFormat="1">
      <c r="B34" s="27"/>
      <c r="C34" s="82" t="s">
        <v>4</v>
      </c>
      <c r="D34" s="82" t="s">
        <v>5</v>
      </c>
      <c r="E34" s="82" t="s">
        <v>149</v>
      </c>
      <c r="F34" s="82" t="s">
        <v>7</v>
      </c>
      <c r="G34" s="82" t="s">
        <v>8</v>
      </c>
      <c r="H34" s="82" t="s">
        <v>9</v>
      </c>
      <c r="I34" s="82" t="s">
        <v>10</v>
      </c>
      <c r="J34" s="82" t="s">
        <v>11</v>
      </c>
      <c r="K34" s="81" t="s">
        <v>38</v>
      </c>
      <c r="L34" s="81" t="s">
        <v>167</v>
      </c>
    </row>
    <row r="35" spans="2:13" s="51" customFormat="1" ht="12.75">
      <c r="B35" s="53"/>
      <c r="C35" s="83"/>
      <c r="D35" s="84"/>
      <c r="E35" s="84"/>
      <c r="F35" s="84"/>
      <c r="G35" s="84"/>
      <c r="H35" s="84"/>
      <c r="I35" s="84"/>
      <c r="J35" s="84"/>
      <c r="K35" s="84"/>
      <c r="L35" s="54"/>
      <c r="M35" s="49"/>
    </row>
    <row r="36" spans="2:13" s="51" customFormat="1" ht="12.75">
      <c r="B36" s="125" t="s">
        <v>96</v>
      </c>
      <c r="C36" s="212">
        <f>SUM(C38:C51)</f>
        <v>418918</v>
      </c>
      <c r="D36" s="213">
        <f t="shared" ref="D36:L36" si="0">SUM(D38:D51)</f>
        <v>470321</v>
      </c>
      <c r="E36" s="213">
        <f t="shared" si="0"/>
        <v>508986</v>
      </c>
      <c r="F36" s="213">
        <f t="shared" si="0"/>
        <v>517633</v>
      </c>
      <c r="G36" s="213">
        <f t="shared" si="0"/>
        <v>522146</v>
      </c>
      <c r="H36" s="213">
        <f t="shared" si="0"/>
        <v>543815</v>
      </c>
      <c r="I36" s="213">
        <f t="shared" si="0"/>
        <v>574420</v>
      </c>
      <c r="J36" s="213">
        <f t="shared" si="0"/>
        <v>568102</v>
      </c>
      <c r="K36" s="213">
        <f t="shared" si="0"/>
        <v>556711</v>
      </c>
      <c r="L36" s="214">
        <f t="shared" si="0"/>
        <v>548828</v>
      </c>
      <c r="M36" s="49"/>
    </row>
    <row r="37" spans="2:13" s="51" customFormat="1" ht="12.75">
      <c r="B37" s="55"/>
      <c r="C37" s="215"/>
      <c r="D37" s="216"/>
      <c r="E37" s="216"/>
      <c r="F37" s="216"/>
      <c r="G37" s="216"/>
      <c r="H37" s="216"/>
      <c r="I37" s="216"/>
      <c r="J37" s="216"/>
      <c r="K37" s="216"/>
      <c r="L37" s="217"/>
      <c r="M37" s="49"/>
    </row>
    <row r="38" spans="2:13" s="51" customFormat="1" ht="12.75">
      <c r="B38" s="55" t="s">
        <v>33</v>
      </c>
      <c r="C38" s="215">
        <f t="shared" ref="C38:L51" si="1">C15</f>
        <v>47865</v>
      </c>
      <c r="D38" s="216">
        <f t="shared" si="1"/>
        <v>57336</v>
      </c>
      <c r="E38" s="216">
        <f t="shared" si="1"/>
        <v>66529</v>
      </c>
      <c r="F38" s="216">
        <f t="shared" si="1"/>
        <v>57593</v>
      </c>
      <c r="G38" s="216">
        <f t="shared" si="1"/>
        <v>46896</v>
      </c>
      <c r="H38" s="216">
        <f t="shared" si="1"/>
        <v>47473</v>
      </c>
      <c r="I38" s="216">
        <f t="shared" si="1"/>
        <v>56335</v>
      </c>
      <c r="J38" s="216">
        <f t="shared" si="1"/>
        <v>59875</v>
      </c>
      <c r="K38" s="216">
        <f t="shared" si="1"/>
        <v>58910</v>
      </c>
      <c r="L38" s="217">
        <f t="shared" si="1"/>
        <v>56868</v>
      </c>
      <c r="M38" s="49"/>
    </row>
    <row r="39" spans="2:13" s="51" customFormat="1" ht="12.75">
      <c r="B39" s="55" t="s">
        <v>22</v>
      </c>
      <c r="C39" s="215">
        <f t="shared" si="1"/>
        <v>1282</v>
      </c>
      <c r="D39" s="216">
        <f t="shared" si="1"/>
        <v>1539</v>
      </c>
      <c r="E39" s="216">
        <f t="shared" si="1"/>
        <v>2078</v>
      </c>
      <c r="F39" s="216">
        <f t="shared" si="1"/>
        <v>2408</v>
      </c>
      <c r="G39" s="216">
        <f t="shared" si="1"/>
        <v>2737</v>
      </c>
      <c r="H39" s="216">
        <f t="shared" si="1"/>
        <v>3031</v>
      </c>
      <c r="I39" s="216">
        <f t="shared" si="1"/>
        <v>3664</v>
      </c>
      <c r="J39" s="216">
        <f t="shared" si="1"/>
        <v>4293</v>
      </c>
      <c r="K39" s="216">
        <f t="shared" si="1"/>
        <v>5558</v>
      </c>
      <c r="L39" s="217">
        <f t="shared" si="1"/>
        <v>5570</v>
      </c>
      <c r="M39" s="49"/>
    </row>
    <row r="40" spans="2:13" s="51" customFormat="1" ht="12.75">
      <c r="B40" s="55" t="s">
        <v>34</v>
      </c>
      <c r="C40" s="215">
        <f t="shared" si="1"/>
        <v>12666</v>
      </c>
      <c r="D40" s="216">
        <f t="shared" si="1"/>
        <v>12797</v>
      </c>
      <c r="E40" s="216">
        <f t="shared" si="1"/>
        <v>13255</v>
      </c>
      <c r="F40" s="216">
        <f t="shared" si="1"/>
        <v>14646</v>
      </c>
      <c r="G40" s="216">
        <f t="shared" si="1"/>
        <v>15086</v>
      </c>
      <c r="H40" s="216">
        <f t="shared" si="1"/>
        <v>16057</v>
      </c>
      <c r="I40" s="216">
        <f t="shared" si="1"/>
        <v>16282</v>
      </c>
      <c r="J40" s="216">
        <f t="shared" si="1"/>
        <v>15669</v>
      </c>
      <c r="K40" s="216">
        <f t="shared" si="1"/>
        <v>15520</v>
      </c>
      <c r="L40" s="217">
        <f t="shared" si="1"/>
        <v>15502</v>
      </c>
      <c r="M40" s="49"/>
    </row>
    <row r="41" spans="2:13" s="51" customFormat="1" ht="12.75">
      <c r="B41" s="55" t="s">
        <v>23</v>
      </c>
      <c r="C41" s="215">
        <f t="shared" si="1"/>
        <v>13947</v>
      </c>
      <c r="D41" s="216">
        <f t="shared" si="1"/>
        <v>14075</v>
      </c>
      <c r="E41" s="216">
        <f t="shared" si="1"/>
        <v>15545</v>
      </c>
      <c r="F41" s="216">
        <f t="shared" si="1"/>
        <v>19985</v>
      </c>
      <c r="G41" s="216">
        <f t="shared" si="1"/>
        <v>21970</v>
      </c>
      <c r="H41" s="216">
        <f t="shared" si="1"/>
        <v>22736</v>
      </c>
      <c r="I41" s="216">
        <f t="shared" si="1"/>
        <v>22554</v>
      </c>
      <c r="J41" s="216">
        <f t="shared" si="1"/>
        <v>22391</v>
      </c>
      <c r="K41" s="216">
        <f t="shared" si="1"/>
        <v>21509</v>
      </c>
      <c r="L41" s="217">
        <f t="shared" si="1"/>
        <v>20780</v>
      </c>
      <c r="M41" s="49"/>
    </row>
    <row r="42" spans="2:13" s="51" customFormat="1" ht="12.75">
      <c r="B42" s="55" t="s">
        <v>24</v>
      </c>
      <c r="C42" s="215">
        <f t="shared" si="1"/>
        <v>8777</v>
      </c>
      <c r="D42" s="216">
        <f t="shared" si="1"/>
        <v>9356</v>
      </c>
      <c r="E42" s="216">
        <f t="shared" si="1"/>
        <v>10786</v>
      </c>
      <c r="F42" s="216">
        <f t="shared" si="1"/>
        <v>11889</v>
      </c>
      <c r="G42" s="216">
        <f t="shared" si="1"/>
        <v>12371</v>
      </c>
      <c r="H42" s="216">
        <f t="shared" si="1"/>
        <v>13211</v>
      </c>
      <c r="I42" s="216">
        <f t="shared" si="1"/>
        <v>14734</v>
      </c>
      <c r="J42" s="216">
        <f t="shared" si="1"/>
        <v>15476</v>
      </c>
      <c r="K42" s="216">
        <f t="shared" si="1"/>
        <v>16100</v>
      </c>
      <c r="L42" s="217">
        <f t="shared" si="1"/>
        <v>16010</v>
      </c>
      <c r="M42" s="49"/>
    </row>
    <row r="43" spans="2:13" s="51" customFormat="1" ht="12.75">
      <c r="B43" s="55" t="s">
        <v>25</v>
      </c>
      <c r="C43" s="215">
        <f t="shared" si="1"/>
        <v>35870</v>
      </c>
      <c r="D43" s="216">
        <f t="shared" si="1"/>
        <v>39345</v>
      </c>
      <c r="E43" s="216">
        <f t="shared" si="1"/>
        <v>42400</v>
      </c>
      <c r="F43" s="216">
        <f t="shared" si="1"/>
        <v>46673</v>
      </c>
      <c r="G43" s="216">
        <f t="shared" si="1"/>
        <v>51853</v>
      </c>
      <c r="H43" s="216">
        <f t="shared" si="1"/>
        <v>57878</v>
      </c>
      <c r="I43" s="216">
        <f t="shared" si="1"/>
        <v>63907</v>
      </c>
      <c r="J43" s="216">
        <f t="shared" si="1"/>
        <v>63532</v>
      </c>
      <c r="K43" s="216">
        <f t="shared" si="1"/>
        <v>64083</v>
      </c>
      <c r="L43" s="217">
        <f t="shared" si="1"/>
        <v>65337</v>
      </c>
      <c r="M43" s="49"/>
    </row>
    <row r="44" spans="2:13" s="51" customFormat="1" ht="12.75">
      <c r="B44" s="55" t="s">
        <v>35</v>
      </c>
      <c r="C44" s="215">
        <f t="shared" si="1"/>
        <v>175424</v>
      </c>
      <c r="D44" s="216">
        <f t="shared" si="1"/>
        <v>195201</v>
      </c>
      <c r="E44" s="216">
        <f t="shared" si="1"/>
        <v>209876</v>
      </c>
      <c r="F44" s="216">
        <f t="shared" si="1"/>
        <v>217424</v>
      </c>
      <c r="G44" s="216">
        <f t="shared" si="1"/>
        <v>222729</v>
      </c>
      <c r="H44" s="216">
        <f t="shared" si="1"/>
        <v>226975</v>
      </c>
      <c r="I44" s="216">
        <f t="shared" si="1"/>
        <v>226123</v>
      </c>
      <c r="J44" s="216">
        <f t="shared" si="1"/>
        <v>214126</v>
      </c>
      <c r="K44" s="216">
        <f t="shared" si="1"/>
        <v>204327</v>
      </c>
      <c r="L44" s="217">
        <f t="shared" si="1"/>
        <v>198033</v>
      </c>
      <c r="M44" s="49"/>
    </row>
    <row r="45" spans="2:13" s="51" customFormat="1" ht="12.75">
      <c r="B45" s="55" t="s">
        <v>26</v>
      </c>
      <c r="C45" s="215">
        <f t="shared" si="1"/>
        <v>8218</v>
      </c>
      <c r="D45" s="216">
        <f t="shared" si="1"/>
        <v>9415</v>
      </c>
      <c r="E45" s="216">
        <f t="shared" si="1"/>
        <v>9900</v>
      </c>
      <c r="F45" s="216">
        <f t="shared" si="1"/>
        <v>12034</v>
      </c>
      <c r="G45" s="216">
        <f t="shared" si="1"/>
        <v>14648</v>
      </c>
      <c r="H45" s="216">
        <f t="shared" si="1"/>
        <v>17536</v>
      </c>
      <c r="I45" s="216">
        <f t="shared" si="1"/>
        <v>18316</v>
      </c>
      <c r="J45" s="216">
        <f t="shared" si="1"/>
        <v>17873</v>
      </c>
      <c r="K45" s="216">
        <f t="shared" si="1"/>
        <v>16954</v>
      </c>
      <c r="L45" s="217">
        <f t="shared" si="1"/>
        <v>16886</v>
      </c>
      <c r="M45" s="49"/>
    </row>
    <row r="46" spans="2:13" s="51" customFormat="1" ht="12.75">
      <c r="B46" s="55" t="s">
        <v>27</v>
      </c>
      <c r="C46" s="215">
        <f t="shared" si="1"/>
        <v>42640</v>
      </c>
      <c r="D46" s="216">
        <f t="shared" si="1"/>
        <v>54361</v>
      </c>
      <c r="E46" s="216">
        <f t="shared" si="1"/>
        <v>57755</v>
      </c>
      <c r="F46" s="216">
        <f t="shared" si="1"/>
        <v>51150</v>
      </c>
      <c r="G46" s="216">
        <f t="shared" si="1"/>
        <v>47792</v>
      </c>
      <c r="H46" s="216">
        <f t="shared" si="1"/>
        <v>47091</v>
      </c>
      <c r="I46" s="216">
        <f t="shared" si="1"/>
        <v>50191</v>
      </c>
      <c r="J46" s="216">
        <f t="shared" si="1"/>
        <v>49242</v>
      </c>
      <c r="K46" s="216">
        <f t="shared" si="1"/>
        <v>47283</v>
      </c>
      <c r="L46" s="217">
        <f t="shared" si="1"/>
        <v>46268</v>
      </c>
      <c r="M46" s="49"/>
    </row>
    <row r="47" spans="2:13" s="51" customFormat="1" ht="12.75">
      <c r="B47" s="55" t="s">
        <v>28</v>
      </c>
      <c r="C47" s="215">
        <f t="shared" si="1"/>
        <v>51780</v>
      </c>
      <c r="D47" s="216">
        <f t="shared" si="1"/>
        <v>58886</v>
      </c>
      <c r="E47" s="216">
        <f t="shared" si="1"/>
        <v>64747</v>
      </c>
      <c r="F47" s="216">
        <f t="shared" si="1"/>
        <v>66882</v>
      </c>
      <c r="G47" s="216">
        <f t="shared" si="1"/>
        <v>66067</v>
      </c>
      <c r="H47" s="216">
        <f t="shared" si="1"/>
        <v>69028</v>
      </c>
      <c r="I47" s="216">
        <f t="shared" si="1"/>
        <v>74096</v>
      </c>
      <c r="J47" s="216">
        <f t="shared" si="1"/>
        <v>75490</v>
      </c>
      <c r="K47" s="216">
        <f t="shared" si="1"/>
        <v>74381</v>
      </c>
      <c r="L47" s="217">
        <f t="shared" si="1"/>
        <v>74502</v>
      </c>
      <c r="M47" s="49"/>
    </row>
    <row r="48" spans="2:13" s="51" customFormat="1" ht="12.75">
      <c r="B48" s="55" t="s">
        <v>29</v>
      </c>
      <c r="C48" s="215">
        <f t="shared" si="1"/>
        <v>13</v>
      </c>
      <c r="D48" s="216">
        <f t="shared" si="1"/>
        <v>29</v>
      </c>
      <c r="E48" s="216">
        <f t="shared" si="1"/>
        <v>58</v>
      </c>
      <c r="F48" s="216">
        <f t="shared" si="1"/>
        <v>100</v>
      </c>
      <c r="G48" s="216">
        <f t="shared" si="1"/>
        <v>69</v>
      </c>
      <c r="H48" s="216">
        <f t="shared" si="1"/>
        <v>118</v>
      </c>
      <c r="I48" s="216">
        <f t="shared" si="1"/>
        <v>153</v>
      </c>
      <c r="J48" s="216">
        <f t="shared" si="1"/>
        <v>142</v>
      </c>
      <c r="K48" s="216">
        <f t="shared" si="1"/>
        <v>117</v>
      </c>
      <c r="L48" s="217">
        <f t="shared" si="1"/>
        <v>145</v>
      </c>
      <c r="M48" s="49"/>
    </row>
    <row r="49" spans="2:13" s="51" customFormat="1" ht="12.75">
      <c r="B49" s="55" t="s">
        <v>30</v>
      </c>
      <c r="C49" s="215">
        <f t="shared" si="1"/>
        <v>893</v>
      </c>
      <c r="D49" s="216">
        <f t="shared" si="1"/>
        <v>929</v>
      </c>
      <c r="E49" s="216">
        <f t="shared" si="1"/>
        <v>1053</v>
      </c>
      <c r="F49" s="216">
        <f t="shared" si="1"/>
        <v>835</v>
      </c>
      <c r="G49" s="216">
        <f t="shared" si="1"/>
        <v>1129</v>
      </c>
      <c r="H49" s="216">
        <f t="shared" si="1"/>
        <v>1085</v>
      </c>
      <c r="I49" s="216">
        <f t="shared" si="1"/>
        <v>1635</v>
      </c>
      <c r="J49" s="216">
        <f t="shared" si="1"/>
        <v>1609</v>
      </c>
      <c r="K49" s="216">
        <f t="shared" si="1"/>
        <v>1549</v>
      </c>
      <c r="L49" s="217">
        <f t="shared" si="1"/>
        <v>1312</v>
      </c>
      <c r="M49" s="49"/>
    </row>
    <row r="50" spans="2:13" s="51" customFormat="1" ht="12.75">
      <c r="B50" s="55" t="s">
        <v>31</v>
      </c>
      <c r="C50" s="215">
        <f t="shared" si="1"/>
        <v>19535</v>
      </c>
      <c r="D50" s="216">
        <f t="shared" si="1"/>
        <v>17042</v>
      </c>
      <c r="E50" s="216">
        <f t="shared" si="1"/>
        <v>14977</v>
      </c>
      <c r="F50" s="216">
        <f t="shared" si="1"/>
        <v>15983</v>
      </c>
      <c r="G50" s="216">
        <f t="shared" si="1"/>
        <v>18794</v>
      </c>
      <c r="H50" s="216">
        <f t="shared" si="1"/>
        <v>21531</v>
      </c>
      <c r="I50" s="216">
        <f t="shared" si="1"/>
        <v>26041</v>
      </c>
      <c r="J50" s="216">
        <f t="shared" si="1"/>
        <v>28211</v>
      </c>
      <c r="K50" s="216">
        <f t="shared" si="1"/>
        <v>30311</v>
      </c>
      <c r="L50" s="217">
        <f t="shared" si="1"/>
        <v>31487</v>
      </c>
      <c r="M50" s="49"/>
    </row>
    <row r="51" spans="2:13" s="51" customFormat="1" ht="12.75">
      <c r="B51" s="55" t="s">
        <v>32</v>
      </c>
      <c r="C51" s="215">
        <f t="shared" si="1"/>
        <v>8</v>
      </c>
      <c r="D51" s="216">
        <f t="shared" si="1"/>
        <v>10</v>
      </c>
      <c r="E51" s="216">
        <f t="shared" si="1"/>
        <v>27</v>
      </c>
      <c r="F51" s="216">
        <f t="shared" si="1"/>
        <v>31</v>
      </c>
      <c r="G51" s="216">
        <f t="shared" si="1"/>
        <v>5</v>
      </c>
      <c r="H51" s="216">
        <f t="shared" si="1"/>
        <v>65</v>
      </c>
      <c r="I51" s="216">
        <f t="shared" si="1"/>
        <v>389</v>
      </c>
      <c r="J51" s="216">
        <f t="shared" si="1"/>
        <v>173</v>
      </c>
      <c r="K51" s="216">
        <f t="shared" si="1"/>
        <v>109</v>
      </c>
      <c r="L51" s="217">
        <f t="shared" si="1"/>
        <v>128</v>
      </c>
      <c r="M51" s="49"/>
    </row>
    <row r="52" spans="2:13" s="51" customFormat="1" ht="12.75">
      <c r="B52" s="85"/>
      <c r="C52" s="156"/>
      <c r="D52" s="157"/>
      <c r="E52" s="157"/>
      <c r="F52" s="157"/>
      <c r="G52" s="157"/>
      <c r="H52" s="157"/>
      <c r="I52" s="157"/>
      <c r="J52" s="157"/>
      <c r="K52" s="157"/>
      <c r="L52" s="157"/>
      <c r="M52" s="49"/>
    </row>
    <row r="53" spans="2:13" s="51" customFormat="1" ht="12.75">
      <c r="B53" s="49"/>
      <c r="C53" s="49"/>
      <c r="D53" s="49"/>
      <c r="E53" s="49"/>
      <c r="F53" s="49"/>
      <c r="G53" s="49"/>
      <c r="H53" s="49"/>
      <c r="I53" s="49"/>
      <c r="J53" s="49"/>
      <c r="K53" s="49"/>
      <c r="L53" s="50"/>
      <c r="M53" s="49"/>
    </row>
    <row r="54" spans="2:13" s="51" customFormat="1" ht="12.75">
      <c r="B54" s="48" t="s">
        <v>13</v>
      </c>
      <c r="C54" s="49"/>
      <c r="D54" s="49"/>
      <c r="E54" s="49"/>
      <c r="F54" s="49"/>
      <c r="G54" s="49"/>
      <c r="H54" s="49"/>
      <c r="I54" s="49"/>
      <c r="J54" s="49"/>
      <c r="K54" s="49"/>
      <c r="L54" s="50"/>
      <c r="M54" s="49"/>
    </row>
    <row r="55" spans="2:13" s="51" customFormat="1" ht="12.75">
      <c r="B55" s="50"/>
      <c r="C55" s="26"/>
      <c r="D55" s="26"/>
      <c r="E55" s="26"/>
      <c r="F55" s="26"/>
      <c r="G55" s="26"/>
      <c r="H55" s="26"/>
      <c r="I55" s="26"/>
      <c r="J55" s="26"/>
      <c r="K55" s="26"/>
      <c r="L55" s="26"/>
      <c r="M55" s="49"/>
    </row>
    <row r="56" spans="2:13" s="51" customFormat="1">
      <c r="B56" s="27"/>
      <c r="C56" s="82" t="s">
        <v>4</v>
      </c>
      <c r="D56" s="82" t="s">
        <v>5</v>
      </c>
      <c r="E56" s="82" t="s">
        <v>149</v>
      </c>
      <c r="F56" s="82" t="s">
        <v>7</v>
      </c>
      <c r="G56" s="82" t="s">
        <v>8</v>
      </c>
      <c r="H56" s="82" t="s">
        <v>9</v>
      </c>
      <c r="I56" s="82" t="s">
        <v>10</v>
      </c>
      <c r="J56" s="82" t="s">
        <v>11</v>
      </c>
      <c r="K56" s="81" t="s">
        <v>38</v>
      </c>
      <c r="L56" s="81" t="s">
        <v>167</v>
      </c>
      <c r="M56" s="49"/>
    </row>
    <row r="57" spans="2:13" s="51" customFormat="1" ht="12.75">
      <c r="B57" s="53"/>
      <c r="C57" s="83"/>
      <c r="D57" s="84"/>
      <c r="E57" s="84"/>
      <c r="F57" s="84"/>
      <c r="G57" s="84"/>
      <c r="H57" s="84"/>
      <c r="I57" s="84"/>
      <c r="J57" s="84"/>
      <c r="K57" s="84"/>
      <c r="L57" s="54"/>
      <c r="M57" s="49"/>
    </row>
    <row r="58" spans="2:13" s="51" customFormat="1" ht="12.75">
      <c r="B58" s="125" t="s">
        <v>96</v>
      </c>
      <c r="C58" s="212">
        <f>SUM(C60:C73)</f>
        <v>6048889.6699999999</v>
      </c>
      <c r="D58" s="213">
        <f t="shared" ref="D58:L58" si="2">SUM(D60:D73)</f>
        <v>7070661.4000000004</v>
      </c>
      <c r="E58" s="213">
        <f t="shared" si="2"/>
        <v>8033109.629999999</v>
      </c>
      <c r="F58" s="213">
        <f t="shared" si="2"/>
        <v>10932560.129999995</v>
      </c>
      <c r="G58" s="213">
        <f t="shared" si="2"/>
        <v>12314519.609999999</v>
      </c>
      <c r="H58" s="213">
        <f t="shared" si="2"/>
        <v>11575765.480000002</v>
      </c>
      <c r="I58" s="213">
        <f t="shared" si="2"/>
        <v>10626155.540000001</v>
      </c>
      <c r="J58" s="213">
        <f t="shared" si="2"/>
        <v>9540914.8000000007</v>
      </c>
      <c r="K58" s="213">
        <f t="shared" si="2"/>
        <v>8423461.2899999991</v>
      </c>
      <c r="L58" s="214">
        <f t="shared" si="2"/>
        <v>8715034.6700000018</v>
      </c>
      <c r="M58" s="49"/>
    </row>
    <row r="59" spans="2:13" s="51" customFormat="1" ht="12.75">
      <c r="B59" s="55"/>
      <c r="C59" s="215"/>
      <c r="D59" s="216"/>
      <c r="E59" s="216"/>
      <c r="F59" s="216"/>
      <c r="G59" s="216"/>
      <c r="H59" s="216"/>
      <c r="I59" s="216"/>
      <c r="J59" s="216"/>
      <c r="K59" s="216"/>
      <c r="L59" s="217"/>
      <c r="M59" s="49"/>
    </row>
    <row r="60" spans="2:13" s="51" customFormat="1" ht="12.75">
      <c r="B60" s="55" t="s">
        <v>33</v>
      </c>
      <c r="C60" s="215">
        <f t="shared" ref="C60:C73" si="3">M15</f>
        <v>458864.78000000009</v>
      </c>
      <c r="D60" s="216">
        <f t="shared" ref="D60:D73" si="4">N15</f>
        <v>555617.80000000005</v>
      </c>
      <c r="E60" s="216">
        <f t="shared" ref="E60:E73" si="5">O15</f>
        <v>647216.86999999988</v>
      </c>
      <c r="F60" s="216">
        <f t="shared" ref="F60:F73" si="6">P15</f>
        <v>876708.13</v>
      </c>
      <c r="G60" s="216">
        <f t="shared" ref="G60:G73" si="7">Q15</f>
        <v>992577.71000000008</v>
      </c>
      <c r="H60" s="216">
        <f t="shared" ref="H60:H73" si="8">R15</f>
        <v>868076.56000000017</v>
      </c>
      <c r="I60" s="216">
        <f t="shared" ref="I60:I73" si="9">S15</f>
        <v>829711.51</v>
      </c>
      <c r="J60" s="216">
        <f t="shared" ref="J60:J73" si="10">T15</f>
        <v>731095.59</v>
      </c>
      <c r="K60" s="216">
        <f t="shared" ref="K60:K73" si="11">U15</f>
        <v>573176.59000000008</v>
      </c>
      <c r="L60" s="217">
        <f t="shared" ref="L60:L73" si="12">V15</f>
        <v>547286.75000000012</v>
      </c>
      <c r="M60" s="49"/>
    </row>
    <row r="61" spans="2:13" s="51" customFormat="1" ht="12.75">
      <c r="B61" s="55" t="s">
        <v>22</v>
      </c>
      <c r="C61" s="215">
        <f t="shared" si="3"/>
        <v>25419.510000000002</v>
      </c>
      <c r="D61" s="216">
        <f t="shared" si="4"/>
        <v>35228.770000000004</v>
      </c>
      <c r="E61" s="216">
        <f t="shared" si="5"/>
        <v>49312.9</v>
      </c>
      <c r="F61" s="216">
        <f t="shared" si="6"/>
        <v>59534.289999999994</v>
      </c>
      <c r="G61" s="216">
        <f t="shared" si="7"/>
        <v>75447.47</v>
      </c>
      <c r="H61" s="216">
        <f t="shared" si="8"/>
        <v>90518.24</v>
      </c>
      <c r="I61" s="216">
        <f t="shared" si="9"/>
        <v>88211.05</v>
      </c>
      <c r="J61" s="216">
        <f t="shared" si="10"/>
        <v>112160.56000000001</v>
      </c>
      <c r="K61" s="216">
        <f t="shared" si="11"/>
        <v>149077.42000000001</v>
      </c>
      <c r="L61" s="217">
        <f t="shared" si="12"/>
        <v>141944.01999999999</v>
      </c>
      <c r="M61" s="49"/>
    </row>
    <row r="62" spans="2:13" s="51" customFormat="1" ht="12.75">
      <c r="B62" s="55" t="s">
        <v>34</v>
      </c>
      <c r="C62" s="215">
        <f t="shared" si="3"/>
        <v>102832.73</v>
      </c>
      <c r="D62" s="216">
        <f t="shared" si="4"/>
        <v>113058.56</v>
      </c>
      <c r="E62" s="216">
        <f t="shared" si="5"/>
        <v>126102.31000000001</v>
      </c>
      <c r="F62" s="216">
        <f t="shared" si="6"/>
        <v>179573.50000000003</v>
      </c>
      <c r="G62" s="216">
        <f t="shared" si="7"/>
        <v>199798.37999999998</v>
      </c>
      <c r="H62" s="216">
        <f t="shared" si="8"/>
        <v>193937.30000000002</v>
      </c>
      <c r="I62" s="216">
        <f t="shared" si="9"/>
        <v>169223.3</v>
      </c>
      <c r="J62" s="216">
        <f t="shared" si="10"/>
        <v>137640.51999999999</v>
      </c>
      <c r="K62" s="216">
        <f t="shared" si="11"/>
        <v>114629.20000000003</v>
      </c>
      <c r="L62" s="217">
        <f t="shared" si="12"/>
        <v>115571.03</v>
      </c>
      <c r="M62" s="49"/>
    </row>
    <row r="63" spans="2:13" s="51" customFormat="1" ht="12.75">
      <c r="B63" s="55" t="s">
        <v>23</v>
      </c>
      <c r="C63" s="215">
        <f t="shared" si="3"/>
        <v>168857.63</v>
      </c>
      <c r="D63" s="216">
        <f t="shared" si="4"/>
        <v>205441.99</v>
      </c>
      <c r="E63" s="216">
        <f t="shared" si="5"/>
        <v>284259.77</v>
      </c>
      <c r="F63" s="216">
        <f t="shared" si="6"/>
        <v>563503.63</v>
      </c>
      <c r="G63" s="216">
        <f t="shared" si="7"/>
        <v>796152.11999999988</v>
      </c>
      <c r="H63" s="216">
        <f t="shared" si="8"/>
        <v>755377.4700000002</v>
      </c>
      <c r="I63" s="216">
        <f t="shared" si="9"/>
        <v>647199.57999999996</v>
      </c>
      <c r="J63" s="216">
        <f t="shared" si="10"/>
        <v>545932.31000000006</v>
      </c>
      <c r="K63" s="216">
        <f t="shared" si="11"/>
        <v>461276.4</v>
      </c>
      <c r="L63" s="217">
        <f t="shared" si="12"/>
        <v>472345.31</v>
      </c>
      <c r="M63" s="49"/>
    </row>
    <row r="64" spans="2:13" s="51" customFormat="1" ht="12.75">
      <c r="B64" s="55" t="s">
        <v>24</v>
      </c>
      <c r="C64" s="215">
        <f t="shared" si="3"/>
        <v>149258.82999999996</v>
      </c>
      <c r="D64" s="216">
        <f t="shared" si="4"/>
        <v>174375.49000000002</v>
      </c>
      <c r="E64" s="216">
        <f t="shared" si="5"/>
        <v>212387.34999999998</v>
      </c>
      <c r="F64" s="216">
        <f t="shared" si="6"/>
        <v>322704.90000000002</v>
      </c>
      <c r="G64" s="216">
        <f t="shared" si="7"/>
        <v>384879.13</v>
      </c>
      <c r="H64" s="216">
        <f t="shared" si="8"/>
        <v>376715.19</v>
      </c>
      <c r="I64" s="216">
        <f t="shared" si="9"/>
        <v>359897.60000000003</v>
      </c>
      <c r="J64" s="216">
        <f t="shared" si="10"/>
        <v>369297.14999999997</v>
      </c>
      <c r="K64" s="216">
        <f t="shared" si="11"/>
        <v>301679.65000000002</v>
      </c>
      <c r="L64" s="217">
        <f t="shared" si="12"/>
        <v>249406.73000000004</v>
      </c>
      <c r="M64" s="49"/>
    </row>
    <row r="65" spans="2:13" s="51" customFormat="1" ht="12.75">
      <c r="B65" s="55" t="s">
        <v>25</v>
      </c>
      <c r="C65" s="215">
        <f t="shared" si="3"/>
        <v>397722.57999999996</v>
      </c>
      <c r="D65" s="216">
        <f t="shared" si="4"/>
        <v>461723.76999999996</v>
      </c>
      <c r="E65" s="216">
        <f t="shared" si="5"/>
        <v>540375.47</v>
      </c>
      <c r="F65" s="216">
        <f t="shared" si="6"/>
        <v>806813.88</v>
      </c>
      <c r="G65" s="216">
        <f t="shared" si="7"/>
        <v>992443.99</v>
      </c>
      <c r="H65" s="216">
        <f t="shared" si="8"/>
        <v>1055668.23</v>
      </c>
      <c r="I65" s="216">
        <f t="shared" si="9"/>
        <v>1027849.5</v>
      </c>
      <c r="J65" s="216">
        <f t="shared" si="10"/>
        <v>930452.93</v>
      </c>
      <c r="K65" s="216">
        <f t="shared" si="11"/>
        <v>813984.45</v>
      </c>
      <c r="L65" s="217">
        <f t="shared" si="12"/>
        <v>865236.06</v>
      </c>
      <c r="M65" s="49"/>
    </row>
    <row r="66" spans="2:13" s="51" customFormat="1" ht="12.75">
      <c r="B66" s="55" t="s">
        <v>35</v>
      </c>
      <c r="C66" s="215">
        <f t="shared" si="3"/>
        <v>2865669.23</v>
      </c>
      <c r="D66" s="216">
        <f t="shared" si="4"/>
        <v>3266093</v>
      </c>
      <c r="E66" s="216">
        <f t="shared" si="5"/>
        <v>3545804.1199999992</v>
      </c>
      <c r="F66" s="216">
        <f t="shared" si="6"/>
        <v>4580035.9099999974</v>
      </c>
      <c r="G66" s="216">
        <f t="shared" si="7"/>
        <v>4882746.709999999</v>
      </c>
      <c r="H66" s="216">
        <f t="shared" si="8"/>
        <v>4332264.9899999993</v>
      </c>
      <c r="I66" s="216">
        <f t="shared" si="9"/>
        <v>3709152.21</v>
      </c>
      <c r="J66" s="216">
        <f t="shared" si="10"/>
        <v>3171143.83</v>
      </c>
      <c r="K66" s="216">
        <f t="shared" si="11"/>
        <v>2711968.34</v>
      </c>
      <c r="L66" s="217">
        <f t="shared" si="12"/>
        <v>2895178.5500000003</v>
      </c>
      <c r="M66" s="49"/>
    </row>
    <row r="67" spans="2:13" s="51" customFormat="1" ht="12.75">
      <c r="B67" s="55" t="s">
        <v>26</v>
      </c>
      <c r="C67" s="215">
        <f t="shared" si="3"/>
        <v>84472.47</v>
      </c>
      <c r="D67" s="216">
        <f t="shared" si="4"/>
        <v>108102.61</v>
      </c>
      <c r="E67" s="216">
        <f t="shared" si="5"/>
        <v>123056.45999999999</v>
      </c>
      <c r="F67" s="216">
        <f t="shared" si="6"/>
        <v>176215.26</v>
      </c>
      <c r="G67" s="216">
        <f t="shared" si="7"/>
        <v>211821.71</v>
      </c>
      <c r="H67" s="216">
        <f t="shared" si="8"/>
        <v>230433.18999999997</v>
      </c>
      <c r="I67" s="216">
        <f t="shared" si="9"/>
        <v>237774.18999999997</v>
      </c>
      <c r="J67" s="216">
        <f t="shared" si="10"/>
        <v>217856.92000000004</v>
      </c>
      <c r="K67" s="216">
        <f t="shared" si="11"/>
        <v>194018.02</v>
      </c>
      <c r="L67" s="217">
        <f t="shared" si="12"/>
        <v>230027.42</v>
      </c>
      <c r="M67" s="49"/>
    </row>
    <row r="68" spans="2:13" s="51" customFormat="1" ht="12.75">
      <c r="B68" s="55" t="s">
        <v>27</v>
      </c>
      <c r="C68" s="215">
        <f t="shared" si="3"/>
        <v>444508.27000000008</v>
      </c>
      <c r="D68" s="216">
        <f t="shared" si="4"/>
        <v>536052.57000000007</v>
      </c>
      <c r="E68" s="216">
        <f t="shared" si="5"/>
        <v>711303.5199999999</v>
      </c>
      <c r="F68" s="216">
        <f t="shared" si="6"/>
        <v>949287.2699999999</v>
      </c>
      <c r="G68" s="216">
        <f t="shared" si="7"/>
        <v>1063324.8</v>
      </c>
      <c r="H68" s="216">
        <f t="shared" si="8"/>
        <v>1084277.52</v>
      </c>
      <c r="I68" s="216">
        <f t="shared" si="9"/>
        <v>1084519.46</v>
      </c>
      <c r="J68" s="216">
        <f t="shared" si="10"/>
        <v>1081639.3600000001</v>
      </c>
      <c r="K68" s="216">
        <f t="shared" si="11"/>
        <v>1103249.7099999997</v>
      </c>
      <c r="L68" s="217">
        <f t="shared" si="12"/>
        <v>1137325.2600000002</v>
      </c>
      <c r="M68" s="49"/>
    </row>
    <row r="69" spans="2:13" s="51" customFormat="1" ht="12.75">
      <c r="B69" s="55" t="s">
        <v>28</v>
      </c>
      <c r="C69" s="215">
        <f t="shared" si="3"/>
        <v>1041750.8299999998</v>
      </c>
      <c r="D69" s="216">
        <f t="shared" si="4"/>
        <v>1308649.22</v>
      </c>
      <c r="E69" s="216">
        <f t="shared" si="5"/>
        <v>1478775.9500000002</v>
      </c>
      <c r="F69" s="216">
        <f t="shared" si="6"/>
        <v>1973904.61</v>
      </c>
      <c r="G69" s="216">
        <f t="shared" si="7"/>
        <v>2147553.4300000002</v>
      </c>
      <c r="H69" s="216">
        <f t="shared" si="8"/>
        <v>2023685.66</v>
      </c>
      <c r="I69" s="216">
        <f t="shared" si="9"/>
        <v>1872041.97</v>
      </c>
      <c r="J69" s="216">
        <f t="shared" si="10"/>
        <v>1698811.6900000002</v>
      </c>
      <c r="K69" s="216">
        <f t="shared" si="11"/>
        <v>1546542.27</v>
      </c>
      <c r="L69" s="217">
        <f t="shared" si="12"/>
        <v>1604654.07</v>
      </c>
      <c r="M69" s="49"/>
    </row>
    <row r="70" spans="2:13" s="51" customFormat="1" ht="12.75">
      <c r="B70" s="55" t="s">
        <v>29</v>
      </c>
      <c r="C70" s="215">
        <f t="shared" si="3"/>
        <v>260.29000000000002</v>
      </c>
      <c r="D70" s="216">
        <f t="shared" si="4"/>
        <v>304.24</v>
      </c>
      <c r="E70" s="216">
        <f t="shared" si="5"/>
        <v>632.81999999999994</v>
      </c>
      <c r="F70" s="216">
        <f t="shared" si="6"/>
        <v>1101.0900000000001</v>
      </c>
      <c r="G70" s="216">
        <f t="shared" si="7"/>
        <v>869.01</v>
      </c>
      <c r="H70" s="216">
        <f t="shared" si="8"/>
        <v>834.3</v>
      </c>
      <c r="I70" s="216">
        <f t="shared" si="9"/>
        <v>1339.9099999999999</v>
      </c>
      <c r="J70" s="216">
        <f t="shared" si="10"/>
        <v>1558.59</v>
      </c>
      <c r="K70" s="216">
        <f t="shared" si="11"/>
        <v>1258.1500000000001</v>
      </c>
      <c r="L70" s="217">
        <f t="shared" si="12"/>
        <v>3768.3599999999997</v>
      </c>
      <c r="M70" s="49"/>
    </row>
    <row r="71" spans="2:13" s="51" customFormat="1" ht="12.75">
      <c r="B71" s="55" t="s">
        <v>30</v>
      </c>
      <c r="C71" s="215">
        <f t="shared" si="3"/>
        <v>5459.41</v>
      </c>
      <c r="D71" s="216">
        <f t="shared" si="4"/>
        <v>8240.8900000000012</v>
      </c>
      <c r="E71" s="216">
        <f t="shared" si="5"/>
        <v>14407.51</v>
      </c>
      <c r="F71" s="216">
        <f t="shared" si="6"/>
        <v>16247.03</v>
      </c>
      <c r="G71" s="216">
        <f t="shared" si="7"/>
        <v>26231.460000000003</v>
      </c>
      <c r="H71" s="216">
        <f t="shared" si="8"/>
        <v>22686.909999999996</v>
      </c>
      <c r="I71" s="216">
        <f t="shared" si="9"/>
        <v>25921.930000000004</v>
      </c>
      <c r="J71" s="216">
        <f t="shared" si="10"/>
        <v>25451.789999999997</v>
      </c>
      <c r="K71" s="216">
        <f t="shared" si="11"/>
        <v>29037.06</v>
      </c>
      <c r="L71" s="217">
        <f t="shared" si="12"/>
        <v>28821.899999999998</v>
      </c>
      <c r="M71" s="49"/>
    </row>
    <row r="72" spans="2:13" s="51" customFormat="1" ht="12.75">
      <c r="B72" s="55" t="s">
        <v>31</v>
      </c>
      <c r="C72" s="215">
        <f t="shared" si="3"/>
        <v>303626.25999999995</v>
      </c>
      <c r="D72" s="216">
        <f t="shared" si="4"/>
        <v>297460.47999999998</v>
      </c>
      <c r="E72" s="216">
        <f t="shared" si="5"/>
        <v>298305.25000000006</v>
      </c>
      <c r="F72" s="216">
        <f t="shared" si="6"/>
        <v>425789.77</v>
      </c>
      <c r="G72" s="216">
        <f t="shared" si="7"/>
        <v>540539.61999999988</v>
      </c>
      <c r="H72" s="216">
        <f t="shared" si="8"/>
        <v>540486.04</v>
      </c>
      <c r="I72" s="216">
        <f t="shared" si="9"/>
        <v>570310.85</v>
      </c>
      <c r="J72" s="216">
        <f t="shared" si="10"/>
        <v>516040.49999999994</v>
      </c>
      <c r="K72" s="216">
        <f t="shared" si="11"/>
        <v>422044.39</v>
      </c>
      <c r="L72" s="217">
        <f t="shared" si="12"/>
        <v>421151.45000000013</v>
      </c>
      <c r="M72" s="49"/>
    </row>
    <row r="73" spans="2:13" s="51" customFormat="1" ht="12.75">
      <c r="B73" s="55" t="s">
        <v>32</v>
      </c>
      <c r="C73" s="215">
        <f t="shared" si="3"/>
        <v>186.85000000000002</v>
      </c>
      <c r="D73" s="216">
        <f t="shared" si="4"/>
        <v>312.01000000000005</v>
      </c>
      <c r="E73" s="216">
        <f t="shared" si="5"/>
        <v>1169.33</v>
      </c>
      <c r="F73" s="216">
        <f t="shared" si="6"/>
        <v>1140.8599999999999</v>
      </c>
      <c r="G73" s="216">
        <f t="shared" si="7"/>
        <v>134.07</v>
      </c>
      <c r="H73" s="216">
        <f t="shared" si="8"/>
        <v>803.88000000000011</v>
      </c>
      <c r="I73" s="216">
        <f t="shared" si="9"/>
        <v>3002.4800000000005</v>
      </c>
      <c r="J73" s="216">
        <f t="shared" si="10"/>
        <v>1833.06</v>
      </c>
      <c r="K73" s="216">
        <f t="shared" si="11"/>
        <v>1519.64</v>
      </c>
      <c r="L73" s="217">
        <f t="shared" si="12"/>
        <v>2317.7600000000002</v>
      </c>
      <c r="M73" s="49"/>
    </row>
    <row r="74" spans="2:13" s="51" customFormat="1" ht="12.75">
      <c r="B74" s="85"/>
      <c r="C74" s="86"/>
      <c r="D74" s="58"/>
      <c r="E74" s="58"/>
      <c r="F74" s="58"/>
      <c r="G74" s="58"/>
      <c r="H74" s="58"/>
      <c r="I74" s="58"/>
      <c r="J74" s="58"/>
      <c r="K74" s="58"/>
      <c r="L74" s="58"/>
      <c r="M74" s="49"/>
    </row>
    <row r="75" spans="2:13" s="51" customFormat="1" ht="12.75">
      <c r="B75" s="49"/>
      <c r="C75" s="49"/>
      <c r="D75" s="49"/>
      <c r="E75" s="49"/>
      <c r="F75" s="49"/>
      <c r="G75" s="49"/>
      <c r="H75" s="49"/>
      <c r="I75" s="49"/>
      <c r="J75" s="49"/>
      <c r="K75" s="49"/>
      <c r="L75" s="50"/>
      <c r="M75" s="49"/>
    </row>
    <row r="76" spans="2:13" s="51" customFormat="1" ht="12.75">
      <c r="B76" s="48" t="s">
        <v>14</v>
      </c>
      <c r="C76" s="49"/>
      <c r="D76" s="49"/>
      <c r="E76" s="49"/>
      <c r="F76" s="49"/>
      <c r="G76" s="49"/>
      <c r="H76" s="49"/>
      <c r="I76" s="49"/>
      <c r="J76" s="49"/>
      <c r="K76" s="49"/>
      <c r="L76" s="50"/>
      <c r="M76" s="49"/>
    </row>
    <row r="77" spans="2:13" s="51" customFormat="1" ht="12.75">
      <c r="B77" s="50"/>
      <c r="C77" s="26"/>
      <c r="D77" s="26"/>
      <c r="E77" s="26"/>
      <c r="F77" s="26"/>
      <c r="G77" s="26"/>
      <c r="H77" s="26"/>
      <c r="I77" s="26"/>
      <c r="J77" s="26"/>
      <c r="K77" s="26"/>
      <c r="L77" s="26"/>
      <c r="M77" s="49"/>
    </row>
    <row r="78" spans="2:13" s="51" customFormat="1">
      <c r="B78" s="27"/>
      <c r="C78" s="82" t="s">
        <v>4</v>
      </c>
      <c r="D78" s="82" t="s">
        <v>5</v>
      </c>
      <c r="E78" s="82" t="s">
        <v>149</v>
      </c>
      <c r="F78" s="82" t="s">
        <v>7</v>
      </c>
      <c r="G78" s="82" t="s">
        <v>8</v>
      </c>
      <c r="H78" s="82" t="s">
        <v>9</v>
      </c>
      <c r="I78" s="82" t="s">
        <v>10</v>
      </c>
      <c r="J78" s="82" t="s">
        <v>11</v>
      </c>
      <c r="K78" s="81" t="s">
        <v>38</v>
      </c>
      <c r="L78" s="81" t="s">
        <v>167</v>
      </c>
      <c r="M78" s="49"/>
    </row>
    <row r="79" spans="2:13" s="51" customFormat="1" ht="12.75">
      <c r="B79" s="53"/>
      <c r="C79" s="83"/>
      <c r="D79" s="84"/>
      <c r="E79" s="84"/>
      <c r="F79" s="84"/>
      <c r="G79" s="84"/>
      <c r="H79" s="84"/>
      <c r="I79" s="84"/>
      <c r="J79" s="84"/>
      <c r="K79" s="84"/>
      <c r="L79" s="54"/>
      <c r="M79" s="49"/>
    </row>
    <row r="80" spans="2:13" s="51" customFormat="1" ht="12.75">
      <c r="B80" s="125" t="s">
        <v>96</v>
      </c>
      <c r="C80" s="218">
        <f>SUM(C82:C95)</f>
        <v>15172232.739771428</v>
      </c>
      <c r="D80" s="219">
        <f t="shared" ref="D80:L80" si="13">SUM(D82:D95)</f>
        <v>17709239.222342856</v>
      </c>
      <c r="E80" s="219">
        <f t="shared" si="13"/>
        <v>19694634.857371431</v>
      </c>
      <c r="F80" s="219">
        <f t="shared" si="13"/>
        <v>21781148.37317143</v>
      </c>
      <c r="G80" s="219">
        <f t="shared" si="13"/>
        <v>23671586.039657142</v>
      </c>
      <c r="H80" s="219">
        <f t="shared" si="13"/>
        <v>24872473.264114283</v>
      </c>
      <c r="I80" s="219">
        <f t="shared" si="13"/>
        <v>26265678.25785714</v>
      </c>
      <c r="J80" s="219">
        <f t="shared" si="13"/>
        <v>25249316.035628576</v>
      </c>
      <c r="K80" s="219">
        <f t="shared" si="13"/>
        <v>23875829.939542856</v>
      </c>
      <c r="L80" s="220">
        <f t="shared" si="13"/>
        <v>22686480.430714287</v>
      </c>
      <c r="M80" s="49"/>
    </row>
    <row r="81" spans="2:13" s="51" customFormat="1" ht="12.75">
      <c r="B81" s="55"/>
      <c r="C81" s="196"/>
      <c r="D81" s="197"/>
      <c r="E81" s="197"/>
      <c r="F81" s="197"/>
      <c r="G81" s="197"/>
      <c r="H81" s="197"/>
      <c r="I81" s="197"/>
      <c r="J81" s="197"/>
      <c r="K81" s="197"/>
      <c r="L81" s="221"/>
      <c r="M81" s="49"/>
    </row>
    <row r="82" spans="2:13" s="51" customFormat="1" ht="12.75">
      <c r="B82" s="55" t="s">
        <v>33</v>
      </c>
      <c r="C82" s="196">
        <f>W15</f>
        <v>1146357.0214285715</v>
      </c>
      <c r="D82" s="197">
        <f t="shared" ref="D82:L82" si="14">X15</f>
        <v>1405547.8551999999</v>
      </c>
      <c r="E82" s="197">
        <f t="shared" si="14"/>
        <v>1642964.5</v>
      </c>
      <c r="F82" s="197">
        <f t="shared" si="14"/>
        <v>1857021.7481714287</v>
      </c>
      <c r="G82" s="197">
        <f t="shared" si="14"/>
        <v>2046015.6485714286</v>
      </c>
      <c r="H82" s="197">
        <f t="shared" si="14"/>
        <v>2079902.5511428569</v>
      </c>
      <c r="I82" s="197">
        <f t="shared" si="14"/>
        <v>2399319.8557142862</v>
      </c>
      <c r="J82" s="197">
        <f t="shared" si="14"/>
        <v>2445231.6477142856</v>
      </c>
      <c r="K82" s="197">
        <f t="shared" si="14"/>
        <v>2330809.2428571428</v>
      </c>
      <c r="L82" s="221">
        <f t="shared" si="14"/>
        <v>2227293.7428571428</v>
      </c>
      <c r="M82" s="49"/>
    </row>
    <row r="83" spans="2:13" s="51" customFormat="1" ht="12.75">
      <c r="B83" s="55" t="s">
        <v>22</v>
      </c>
      <c r="C83" s="196">
        <f t="shared" ref="C83:C95" si="15">W16</f>
        <v>44582.51285714285</v>
      </c>
      <c r="D83" s="197">
        <f t="shared" ref="D83:D95" si="16">X16</f>
        <v>58691.551428571431</v>
      </c>
      <c r="E83" s="197">
        <f t="shared" ref="E83:E95" si="17">Y16</f>
        <v>90646.775714285715</v>
      </c>
      <c r="F83" s="197">
        <f t="shared" ref="F83:F95" si="18">Z16</f>
        <v>97899.972857142857</v>
      </c>
      <c r="G83" s="197">
        <f t="shared" ref="G83:G95" si="19">AA16</f>
        <v>123030.50285714286</v>
      </c>
      <c r="H83" s="197">
        <f t="shared" ref="H83:H95" si="20">AB16</f>
        <v>128356.62142857142</v>
      </c>
      <c r="I83" s="197">
        <f t="shared" ref="I83:I95" si="21">AC16</f>
        <v>140519.12428571429</v>
      </c>
      <c r="J83" s="197">
        <f t="shared" ref="J83:J95" si="22">AD16</f>
        <v>144378.19</v>
      </c>
      <c r="K83" s="197">
        <f t="shared" ref="K83:K95" si="23">AE16</f>
        <v>160322.05714285711</v>
      </c>
      <c r="L83" s="221">
        <f t="shared" ref="L83:L95" si="24">AF16</f>
        <v>141353.70142857142</v>
      </c>
      <c r="M83" s="49"/>
    </row>
    <row r="84" spans="2:13" s="51" customFormat="1" ht="12.75">
      <c r="B84" s="55" t="s">
        <v>34</v>
      </c>
      <c r="C84" s="196">
        <f t="shared" si="15"/>
        <v>251114.06428571427</v>
      </c>
      <c r="D84" s="197">
        <f t="shared" si="16"/>
        <v>277113.43142857141</v>
      </c>
      <c r="E84" s="197">
        <f t="shared" si="17"/>
        <v>318762.14142857143</v>
      </c>
      <c r="F84" s="197">
        <f t="shared" si="18"/>
        <v>367764.00142857147</v>
      </c>
      <c r="G84" s="197">
        <f t="shared" si="19"/>
        <v>405919.81571428571</v>
      </c>
      <c r="H84" s="197">
        <f t="shared" si="20"/>
        <v>454667.9528571429</v>
      </c>
      <c r="I84" s="197">
        <f t="shared" si="21"/>
        <v>473098.94714285719</v>
      </c>
      <c r="J84" s="197">
        <f t="shared" si="22"/>
        <v>454508.43714285718</v>
      </c>
      <c r="K84" s="197">
        <f t="shared" si="23"/>
        <v>460037.09714285715</v>
      </c>
      <c r="L84" s="221">
        <f t="shared" si="24"/>
        <v>458078.82142857148</v>
      </c>
      <c r="M84" s="49"/>
    </row>
    <row r="85" spans="2:13" s="51" customFormat="1" ht="12.75">
      <c r="B85" s="55" t="s">
        <v>23</v>
      </c>
      <c r="C85" s="196">
        <f t="shared" si="15"/>
        <v>421333.35285714286</v>
      </c>
      <c r="D85" s="197">
        <f t="shared" si="16"/>
        <v>501544.8528571428</v>
      </c>
      <c r="E85" s="197">
        <f t="shared" si="17"/>
        <v>680968.5399999998</v>
      </c>
      <c r="F85" s="197">
        <f t="shared" si="18"/>
        <v>1077185.5314285713</v>
      </c>
      <c r="G85" s="197">
        <f t="shared" si="19"/>
        <v>1452300.0257142857</v>
      </c>
      <c r="H85" s="197">
        <f t="shared" si="20"/>
        <v>1543707.0042857144</v>
      </c>
      <c r="I85" s="197">
        <f t="shared" si="21"/>
        <v>1542918.0499999998</v>
      </c>
      <c r="J85" s="197">
        <f t="shared" si="22"/>
        <v>1382372.8714285714</v>
      </c>
      <c r="K85" s="197">
        <f t="shared" si="23"/>
        <v>1226505.8335714287</v>
      </c>
      <c r="L85" s="221">
        <f t="shared" si="24"/>
        <v>1106750.6114285714</v>
      </c>
      <c r="M85" s="49"/>
    </row>
    <row r="86" spans="2:13" s="51" customFormat="1" ht="12.75">
      <c r="B86" s="55" t="s">
        <v>24</v>
      </c>
      <c r="C86" s="196">
        <f t="shared" si="15"/>
        <v>389986.15714285715</v>
      </c>
      <c r="D86" s="197">
        <f t="shared" si="16"/>
        <v>438106.89714285714</v>
      </c>
      <c r="E86" s="197">
        <f t="shared" si="17"/>
        <v>537841.00714285718</v>
      </c>
      <c r="F86" s="197">
        <f t="shared" si="18"/>
        <v>656113.4171428571</v>
      </c>
      <c r="G86" s="197">
        <f t="shared" si="19"/>
        <v>716942.97622857138</v>
      </c>
      <c r="H86" s="197">
        <f t="shared" si="20"/>
        <v>775962.71714285715</v>
      </c>
      <c r="I86" s="197">
        <f t="shared" si="21"/>
        <v>808833.94142857136</v>
      </c>
      <c r="J86" s="197">
        <f t="shared" si="22"/>
        <v>842411.15142857132</v>
      </c>
      <c r="K86" s="197">
        <f t="shared" si="23"/>
        <v>867625.9085714285</v>
      </c>
      <c r="L86" s="221">
        <f t="shared" si="24"/>
        <v>809430.61285714293</v>
      </c>
      <c r="M86" s="49"/>
    </row>
    <row r="87" spans="2:13" s="51" customFormat="1" ht="12.75">
      <c r="B87" s="55" t="s">
        <v>25</v>
      </c>
      <c r="C87" s="196">
        <f t="shared" si="15"/>
        <v>913341.10857142857</v>
      </c>
      <c r="D87" s="197">
        <f t="shared" si="16"/>
        <v>1101092.2528571428</v>
      </c>
      <c r="E87" s="197">
        <f t="shared" si="17"/>
        <v>1336893.5354285715</v>
      </c>
      <c r="F87" s="197">
        <f t="shared" si="18"/>
        <v>1652558.2578571427</v>
      </c>
      <c r="G87" s="197">
        <f t="shared" si="19"/>
        <v>1947263.0199999998</v>
      </c>
      <c r="H87" s="197">
        <f t="shared" si="20"/>
        <v>2307861.1286857142</v>
      </c>
      <c r="I87" s="197">
        <f t="shared" si="21"/>
        <v>2573308.3914285717</v>
      </c>
      <c r="J87" s="197">
        <f t="shared" si="22"/>
        <v>2486087.6857142858</v>
      </c>
      <c r="K87" s="197">
        <f t="shared" si="23"/>
        <v>2341524.0035714288</v>
      </c>
      <c r="L87" s="221">
        <f t="shared" si="24"/>
        <v>2245769.2228571423</v>
      </c>
      <c r="M87" s="49"/>
    </row>
    <row r="88" spans="2:13" s="51" customFormat="1" ht="12.75">
      <c r="B88" s="55" t="s">
        <v>35</v>
      </c>
      <c r="C88" s="196">
        <f t="shared" si="15"/>
        <v>7314299.4079999998</v>
      </c>
      <c r="D88" s="197">
        <f t="shared" si="16"/>
        <v>8282041.8257142855</v>
      </c>
      <c r="E88" s="197">
        <f t="shared" si="17"/>
        <v>8877433.3094285727</v>
      </c>
      <c r="F88" s="197">
        <f t="shared" si="18"/>
        <v>9327822.9685714319</v>
      </c>
      <c r="G88" s="197">
        <f t="shared" si="19"/>
        <v>9640701.1502857152</v>
      </c>
      <c r="H88" s="197">
        <f t="shared" si="20"/>
        <v>9646314.685714284</v>
      </c>
      <c r="I88" s="197">
        <f t="shared" si="21"/>
        <v>9540964.8428571429</v>
      </c>
      <c r="J88" s="197">
        <f t="shared" si="22"/>
        <v>8675080.6252857149</v>
      </c>
      <c r="K88" s="197">
        <f t="shared" si="23"/>
        <v>7952161.2924000006</v>
      </c>
      <c r="L88" s="221">
        <f t="shared" si="24"/>
        <v>7446856.9850000022</v>
      </c>
      <c r="M88" s="49"/>
    </row>
    <row r="89" spans="2:13" s="51" customFormat="1" ht="12.75">
      <c r="B89" s="55" t="s">
        <v>26</v>
      </c>
      <c r="C89" s="196">
        <f t="shared" si="15"/>
        <v>201864.91571428566</v>
      </c>
      <c r="D89" s="197">
        <f t="shared" si="16"/>
        <v>275998.09428571427</v>
      </c>
      <c r="E89" s="197">
        <f t="shared" si="17"/>
        <v>305085.52571428567</v>
      </c>
      <c r="F89" s="197">
        <f t="shared" si="18"/>
        <v>355717.94857142866</v>
      </c>
      <c r="G89" s="197">
        <f t="shared" si="19"/>
        <v>421857.15142857144</v>
      </c>
      <c r="H89" s="197">
        <f t="shared" si="20"/>
        <v>479848.34428571427</v>
      </c>
      <c r="I89" s="197">
        <f t="shared" si="21"/>
        <v>573850.35857142846</v>
      </c>
      <c r="J89" s="197">
        <f t="shared" si="22"/>
        <v>585609.84857142845</v>
      </c>
      <c r="K89" s="197">
        <f t="shared" si="23"/>
        <v>543921.25285714283</v>
      </c>
      <c r="L89" s="221">
        <f t="shared" si="24"/>
        <v>547380.10428571433</v>
      </c>
      <c r="M89" s="49"/>
    </row>
    <row r="90" spans="2:13" s="51" customFormat="1" ht="12.75">
      <c r="B90" s="55" t="s">
        <v>27</v>
      </c>
      <c r="C90" s="196">
        <f t="shared" si="15"/>
        <v>1018109.376057143</v>
      </c>
      <c r="D90" s="197">
        <f t="shared" si="16"/>
        <v>1211162.1585714286</v>
      </c>
      <c r="E90" s="197">
        <f t="shared" si="17"/>
        <v>1312034.1157142858</v>
      </c>
      <c r="F90" s="197">
        <f t="shared" si="18"/>
        <v>1354987.0685714285</v>
      </c>
      <c r="G90" s="197">
        <f t="shared" si="19"/>
        <v>1472759.2842857144</v>
      </c>
      <c r="H90" s="197">
        <f t="shared" si="20"/>
        <v>1561076.981428571</v>
      </c>
      <c r="I90" s="197">
        <f t="shared" si="21"/>
        <v>1697606.5585714285</v>
      </c>
      <c r="J90" s="197">
        <f t="shared" si="22"/>
        <v>1630777.751428572</v>
      </c>
      <c r="K90" s="197">
        <f t="shared" si="23"/>
        <v>1543163.64</v>
      </c>
      <c r="L90" s="221">
        <f t="shared" si="24"/>
        <v>1497128.0057142857</v>
      </c>
      <c r="M90" s="49"/>
    </row>
    <row r="91" spans="2:13" s="51" customFormat="1" ht="12.75">
      <c r="B91" s="55" t="s">
        <v>28</v>
      </c>
      <c r="C91" s="196">
        <f t="shared" si="15"/>
        <v>2669329.5642857142</v>
      </c>
      <c r="D91" s="197">
        <f t="shared" si="16"/>
        <v>3356755.2014285713</v>
      </c>
      <c r="E91" s="197">
        <f t="shared" si="17"/>
        <v>3781093.2825142858</v>
      </c>
      <c r="F91" s="197">
        <f t="shared" si="18"/>
        <v>4096530.4</v>
      </c>
      <c r="G91" s="197">
        <f t="shared" si="19"/>
        <v>4274141.1731428569</v>
      </c>
      <c r="H91" s="197">
        <f t="shared" si="20"/>
        <v>4549328.0242857141</v>
      </c>
      <c r="I91" s="197">
        <f t="shared" si="21"/>
        <v>4788243.2635714281</v>
      </c>
      <c r="J91" s="197">
        <f t="shared" si="22"/>
        <v>4811781.5983428573</v>
      </c>
      <c r="K91" s="197">
        <f t="shared" si="23"/>
        <v>4618335.0871428568</v>
      </c>
      <c r="L91" s="221">
        <f t="shared" si="24"/>
        <v>4352001.4342857143</v>
      </c>
      <c r="M91" s="49"/>
    </row>
    <row r="92" spans="2:13" s="51" customFormat="1" ht="12.75">
      <c r="B92" s="55" t="s">
        <v>29</v>
      </c>
      <c r="C92" s="196">
        <f t="shared" si="15"/>
        <v>749.28</v>
      </c>
      <c r="D92" s="197">
        <f t="shared" si="16"/>
        <v>653.88</v>
      </c>
      <c r="E92" s="197">
        <f t="shared" si="17"/>
        <v>1286.92</v>
      </c>
      <c r="F92" s="197">
        <f t="shared" si="18"/>
        <v>2357.52</v>
      </c>
      <c r="G92" s="197">
        <f t="shared" si="19"/>
        <v>1542.3414285714287</v>
      </c>
      <c r="H92" s="197">
        <f t="shared" si="20"/>
        <v>1234.3600000000001</v>
      </c>
      <c r="I92" s="197">
        <f t="shared" si="21"/>
        <v>2083.86</v>
      </c>
      <c r="J92" s="197">
        <f t="shared" si="22"/>
        <v>3693.6900000000005</v>
      </c>
      <c r="K92" s="197">
        <f t="shared" si="23"/>
        <v>3966.31</v>
      </c>
      <c r="L92" s="221">
        <f t="shared" si="24"/>
        <v>4299.58</v>
      </c>
      <c r="M92" s="49"/>
    </row>
    <row r="93" spans="2:13" s="51" customFormat="1" ht="12.75">
      <c r="B93" s="55" t="s">
        <v>30</v>
      </c>
      <c r="C93" s="196">
        <f t="shared" si="15"/>
        <v>9194.8142857142848</v>
      </c>
      <c r="D93" s="197">
        <f t="shared" si="16"/>
        <v>16269.325714285715</v>
      </c>
      <c r="E93" s="197">
        <f t="shared" si="17"/>
        <v>27399.67</v>
      </c>
      <c r="F93" s="197">
        <f t="shared" si="18"/>
        <v>27318.787142857145</v>
      </c>
      <c r="G93" s="197">
        <f t="shared" si="19"/>
        <v>29291.935714285712</v>
      </c>
      <c r="H93" s="197">
        <f t="shared" si="20"/>
        <v>25077.008571428574</v>
      </c>
      <c r="I93" s="197">
        <f t="shared" si="21"/>
        <v>46712.030000000006</v>
      </c>
      <c r="J93" s="197">
        <f t="shared" si="22"/>
        <v>59959.01</v>
      </c>
      <c r="K93" s="197">
        <f t="shared" si="23"/>
        <v>59847.630000000005</v>
      </c>
      <c r="L93" s="221">
        <f t="shared" si="24"/>
        <v>54943.199999999997</v>
      </c>
      <c r="M93" s="49"/>
    </row>
    <row r="94" spans="2:13" s="51" customFormat="1" ht="12.75">
      <c r="B94" s="55" t="s">
        <v>31</v>
      </c>
      <c r="C94" s="196">
        <f t="shared" si="15"/>
        <v>791715.58142857149</v>
      </c>
      <c r="D94" s="197">
        <f t="shared" si="16"/>
        <v>784114.21</v>
      </c>
      <c r="E94" s="197">
        <f t="shared" si="17"/>
        <v>781411.85571428563</v>
      </c>
      <c r="F94" s="197">
        <f t="shared" si="18"/>
        <v>907637.35142857127</v>
      </c>
      <c r="G94" s="197">
        <f t="shared" si="19"/>
        <v>1139751.7571428572</v>
      </c>
      <c r="H94" s="197">
        <f t="shared" si="20"/>
        <v>1318710.142857143</v>
      </c>
      <c r="I94" s="197">
        <f t="shared" si="21"/>
        <v>1676443.9671428574</v>
      </c>
      <c r="J94" s="197">
        <f t="shared" si="22"/>
        <v>1726875.7214285715</v>
      </c>
      <c r="K94" s="197">
        <f t="shared" si="23"/>
        <v>1766725.1514285712</v>
      </c>
      <c r="L94" s="221">
        <f t="shared" si="24"/>
        <v>1794032.93</v>
      </c>
      <c r="M94" s="49"/>
    </row>
    <row r="95" spans="2:13" s="51" customFormat="1" ht="12.75">
      <c r="B95" s="55" t="s">
        <v>32</v>
      </c>
      <c r="C95" s="196">
        <f t="shared" si="15"/>
        <v>255.58285714285714</v>
      </c>
      <c r="D95" s="197">
        <f t="shared" si="16"/>
        <v>147.68571428571431</v>
      </c>
      <c r="E95" s="197">
        <f t="shared" si="17"/>
        <v>813.67857142857144</v>
      </c>
      <c r="F95" s="197">
        <f t="shared" si="18"/>
        <v>233.4</v>
      </c>
      <c r="G95" s="197">
        <f t="shared" si="19"/>
        <v>69.257142857142867</v>
      </c>
      <c r="H95" s="197">
        <f t="shared" si="20"/>
        <v>425.74142857142863</v>
      </c>
      <c r="I95" s="197">
        <f t="shared" si="21"/>
        <v>1775.0671428571427</v>
      </c>
      <c r="J95" s="197">
        <f t="shared" si="22"/>
        <v>547.80714285714282</v>
      </c>
      <c r="K95" s="197">
        <f t="shared" si="23"/>
        <v>885.43285714285719</v>
      </c>
      <c r="L95" s="221">
        <f t="shared" si="24"/>
        <v>1161.4785714285715</v>
      </c>
      <c r="M95" s="49"/>
    </row>
    <row r="96" spans="2:13" s="51" customFormat="1" ht="12.75">
      <c r="B96" s="49"/>
      <c r="C96" s="49"/>
      <c r="D96" s="49"/>
      <c r="E96" s="49"/>
      <c r="F96" s="49"/>
      <c r="G96" s="49"/>
      <c r="H96" s="49"/>
      <c r="I96" s="49"/>
      <c r="J96" s="49"/>
      <c r="K96" s="49"/>
      <c r="L96" s="50"/>
      <c r="M96" s="49"/>
    </row>
    <row r="97" spans="2:13" s="51" customFormat="1" ht="12.75">
      <c r="B97" s="49"/>
      <c r="C97" s="49"/>
      <c r="D97" s="49"/>
      <c r="E97" s="49"/>
      <c r="F97" s="49"/>
      <c r="G97" s="49"/>
      <c r="H97" s="49"/>
      <c r="I97" s="49"/>
      <c r="J97" s="49"/>
      <c r="K97" s="49"/>
      <c r="L97" s="50"/>
      <c r="M97" s="49"/>
    </row>
    <row r="98" spans="2:13" s="51" customFormat="1">
      <c r="B98" s="48" t="s">
        <v>150</v>
      </c>
      <c r="C98" s="49"/>
      <c r="D98" s="49"/>
      <c r="E98" s="49"/>
      <c r="F98" s="49"/>
      <c r="G98" s="49"/>
      <c r="H98" s="49"/>
      <c r="I98" s="49"/>
      <c r="J98" s="49"/>
      <c r="K98" s="49"/>
      <c r="L98" s="50"/>
      <c r="M98" s="49"/>
    </row>
    <row r="99" spans="2:13" s="51" customFormat="1" ht="12.75">
      <c r="B99" s="50"/>
      <c r="C99" s="26"/>
      <c r="D99" s="26"/>
      <c r="E99" s="26"/>
      <c r="F99" s="26"/>
      <c r="G99" s="26"/>
      <c r="H99" s="26"/>
      <c r="I99" s="26"/>
      <c r="J99" s="26"/>
      <c r="K99" s="26"/>
      <c r="L99" s="26"/>
      <c r="M99" s="49"/>
    </row>
    <row r="100" spans="2:13" s="51" customFormat="1">
      <c r="B100" s="27"/>
      <c r="C100" s="82" t="s">
        <v>4</v>
      </c>
      <c r="D100" s="82" t="s">
        <v>5</v>
      </c>
      <c r="E100" s="82" t="s">
        <v>149</v>
      </c>
      <c r="F100" s="82" t="s">
        <v>7</v>
      </c>
      <c r="G100" s="82" t="s">
        <v>8</v>
      </c>
      <c r="H100" s="82" t="s">
        <v>9</v>
      </c>
      <c r="I100" s="82" t="s">
        <v>10</v>
      </c>
      <c r="J100" s="82" t="s">
        <v>11</v>
      </c>
      <c r="K100" s="81" t="s">
        <v>38</v>
      </c>
      <c r="L100" s="81" t="s">
        <v>167</v>
      </c>
      <c r="M100" s="49"/>
    </row>
    <row r="101" spans="2:13" s="51" customFormat="1" ht="12.75">
      <c r="B101" s="53"/>
      <c r="C101" s="83"/>
      <c r="D101" s="84"/>
      <c r="E101" s="84"/>
      <c r="F101" s="84"/>
      <c r="G101" s="84"/>
      <c r="H101" s="84"/>
      <c r="I101" s="84"/>
      <c r="J101" s="84"/>
      <c r="K101" s="84"/>
      <c r="L101" s="54"/>
      <c r="M101" s="49"/>
    </row>
    <row r="102" spans="2:13" s="51" customFormat="1" ht="12.75">
      <c r="B102" s="125" t="s">
        <v>96</v>
      </c>
      <c r="C102" s="161">
        <f>(C80*1000)/(365*'NRS Population'!B7)</f>
        <v>9.874358454215173</v>
      </c>
      <c r="D102" s="162">
        <f>(D80*1000)/(365*'NRS Population'!C7)</f>
        <v>11.43990408823462</v>
      </c>
      <c r="E102" s="162">
        <f>(E80*1000)/(365*'NRS Population'!D7)</f>
        <v>12.631665819722045</v>
      </c>
      <c r="F102" s="162">
        <f>(F80*1000)/(365*'NRS Population'!E7)</f>
        <v>13.839879934360891</v>
      </c>
      <c r="G102" s="162">
        <f>(G80*1000)/(365*'NRS Population'!F7)</f>
        <v>14.926675924279028</v>
      </c>
      <c r="H102" s="162">
        <f>(H80*1000)/(365*'NRS Population'!G7)</f>
        <v>15.576959708885667</v>
      </c>
      <c r="I102" s="162">
        <f>(I80*1000)/(365*'NRS Population'!H7)</f>
        <v>16.332436076483273</v>
      </c>
      <c r="J102" s="162">
        <f>(J80*1000)/(365*'NRS Population'!I7)</f>
        <v>15.562183377649207</v>
      </c>
      <c r="K102" s="162">
        <f>(K80*1000)/(365*'NRS Population'!J7)</f>
        <v>14.664700868354959</v>
      </c>
      <c r="L102" s="162">
        <f>(L80*1000)/(365*'NRS Population'!K7)</f>
        <v>13.887170798293123</v>
      </c>
      <c r="M102" s="49"/>
    </row>
    <row r="103" spans="2:13" s="51" customFormat="1" ht="12.75">
      <c r="B103" s="55"/>
      <c r="C103" s="163"/>
      <c r="D103" s="164"/>
      <c r="E103" s="164"/>
      <c r="F103" s="164"/>
      <c r="G103" s="164"/>
      <c r="H103" s="164"/>
      <c r="I103" s="164"/>
      <c r="J103" s="164"/>
      <c r="K103" s="164"/>
      <c r="L103" s="165"/>
      <c r="M103" s="49"/>
    </row>
    <row r="104" spans="2:13" s="51" customFormat="1" ht="12.75">
      <c r="B104" s="55" t="s">
        <v>33</v>
      </c>
      <c r="C104" s="163">
        <f>(C82*1000)/(365*'NRS Population'!B8)</f>
        <v>10.295365397946162</v>
      </c>
      <c r="D104" s="164">
        <f>(D82*1000)/(365*'NRS Population'!C8)</f>
        <v>12.573354191896755</v>
      </c>
      <c r="E104" s="164">
        <f>(E82*1000)/(365*'NRS Population'!D8)</f>
        <v>14.643427944578018</v>
      </c>
      <c r="F104" s="164">
        <f>(F82*1000)/(365*'NRS Population'!E8)</f>
        <v>16.456627043951428</v>
      </c>
      <c r="G104" s="164">
        <f>(G82*1000)/(365*'NRS Population'!F8)</f>
        <v>18.042171698005177</v>
      </c>
      <c r="H104" s="164">
        <f>(H82*1000)/(365*'NRS Population'!G8)</f>
        <v>18.285904108822905</v>
      </c>
      <c r="I104" s="164">
        <f>(I82*1000)/(365*'NRS Population'!H8)</f>
        <v>21.025847967142411</v>
      </c>
      <c r="J104" s="164">
        <f>(J82*1000)/(365*'NRS Population'!I8)</f>
        <v>21.346659321733657</v>
      </c>
      <c r="K104" s="164">
        <f>(K82*1000)/(365*'NRS Population'!J8)</f>
        <v>20.350290629662918</v>
      </c>
      <c r="L104" s="164">
        <f>(L82*1000)/(365*'NRS Population'!K8)</f>
        <v>19.461009372924316</v>
      </c>
      <c r="M104" s="49"/>
    </row>
    <row r="105" spans="2:13" s="51" customFormat="1" ht="12.75">
      <c r="B105" s="55" t="s">
        <v>22</v>
      </c>
      <c r="C105" s="163">
        <f>(C83*1000)/(365*'NRS Population'!B9)</f>
        <v>1.3469918155414955</v>
      </c>
      <c r="D105" s="164">
        <f>(D83*1000)/(365*'NRS Population'!C9)</f>
        <v>1.7570563730624373</v>
      </c>
      <c r="E105" s="164">
        <f>(E83*1000)/(365*'NRS Population'!D9)</f>
        <v>2.6917034891623</v>
      </c>
      <c r="F105" s="164">
        <f>(F83*1000)/(365*'NRS Population'!E9)</f>
        <v>2.867334848339262</v>
      </c>
      <c r="G105" s="164">
        <f>(G83*1000)/(365*'NRS Population'!F9)</f>
        <v>3.558855393045171</v>
      </c>
      <c r="H105" s="164">
        <f>(H83*1000)/(365*'NRS Population'!G9)</f>
        <v>3.6971516817880508</v>
      </c>
      <c r="I105" s="164">
        <f>(I83*1000)/(365*'NRS Population'!H9)</f>
        <v>4.0355552752955193</v>
      </c>
      <c r="J105" s="164">
        <f>(J83*1000)/(365*'NRS Population'!I9)</f>
        <v>4.1245066413445413</v>
      </c>
      <c r="K105" s="164">
        <f>(K83*1000)/(365*'NRS Population'!J9)</f>
        <v>4.5791694490273915</v>
      </c>
      <c r="L105" s="164">
        <f>(L83*1000)/(365*'NRS Population'!K9)</f>
        <v>4.0291982070914152</v>
      </c>
      <c r="M105" s="49"/>
    </row>
    <row r="106" spans="2:13" s="51" customFormat="1" ht="12.75">
      <c r="B106" s="55" t="s">
        <v>34</v>
      </c>
      <c r="C106" s="163">
        <f>(C84*1000)/(365*'NRS Population'!B10)</f>
        <v>5.5441872317015752</v>
      </c>
      <c r="D106" s="164">
        <f>(D84*1000)/(365*'NRS Population'!C10)</f>
        <v>6.0683303676433171</v>
      </c>
      <c r="E106" s="164">
        <f>(E84*1000)/(365*'NRS Population'!D10)</f>
        <v>6.9546871972537376</v>
      </c>
      <c r="F106" s="164">
        <f>(F84*1000)/(365*'NRS Population'!E10)</f>
        <v>7.9817846749181713</v>
      </c>
      <c r="G106" s="164">
        <f>(G84*1000)/(365*'NRS Population'!F10)</f>
        <v>8.754145091616115</v>
      </c>
      <c r="H106" s="164">
        <f>(H84*1000)/(365*'NRS Population'!G10)</f>
        <v>9.7732992112269717</v>
      </c>
      <c r="I106" s="164">
        <f>(I84*1000)/(365*'NRS Population'!H10)</f>
        <v>10.149097179760137</v>
      </c>
      <c r="J106" s="164">
        <f>(J84*1000)/(365*'NRS Population'!I10)</f>
        <v>9.7181746836275895</v>
      </c>
      <c r="K106" s="164">
        <f>(K84*1000)/(365*'NRS Population'!J10)</f>
        <v>9.8521493063384185</v>
      </c>
      <c r="L106" s="164">
        <f>(L84*1000)/(365*'NRS Population'!K10)</f>
        <v>9.8201132211840303</v>
      </c>
      <c r="M106" s="49"/>
    </row>
    <row r="107" spans="2:13" s="51" customFormat="1" ht="12.75">
      <c r="B107" s="55" t="s">
        <v>23</v>
      </c>
      <c r="C107" s="163">
        <f>(C85*1000)/(365*'NRS Population'!B11)</f>
        <v>3.9539975509973493</v>
      </c>
      <c r="D107" s="164">
        <f>(D85*1000)/(365*'NRS Population'!C11)</f>
        <v>4.6638794646749027</v>
      </c>
      <c r="E107" s="164">
        <f>(E85*1000)/(365*'NRS Population'!D11)</f>
        <v>6.2840987745395109</v>
      </c>
      <c r="F107" s="164">
        <f>(F85*1000)/(365*'NRS Population'!E11)</f>
        <v>9.8819773268192428</v>
      </c>
      <c r="G107" s="164">
        <f>(G85*1000)/(365*'NRS Population'!F11)</f>
        <v>13.273411439091083</v>
      </c>
      <c r="H107" s="164">
        <f>(H85*1000)/(365*'NRS Population'!G11)</f>
        <v>14.044272184035577</v>
      </c>
      <c r="I107" s="164">
        <f>(I85*1000)/(365*'NRS Population'!H11)</f>
        <v>13.978838285061498</v>
      </c>
      <c r="J107" s="164">
        <f>(J85*1000)/(365*'NRS Population'!I11)</f>
        <v>12.413626408322497</v>
      </c>
      <c r="K107" s="164">
        <f>(K85*1000)/(365*'NRS Population'!J11)</f>
        <v>10.978182597783043</v>
      </c>
      <c r="L107" s="164">
        <f>(L85*1000)/(365*'NRS Population'!K11)</f>
        <v>9.8835479933267134</v>
      </c>
      <c r="M107" s="49"/>
    </row>
    <row r="108" spans="2:13" s="51" customFormat="1" ht="12.75">
      <c r="B108" s="55" t="s">
        <v>24</v>
      </c>
      <c r="C108" s="163">
        <f>(C86*1000)/(365*'NRS Population'!B12)</f>
        <v>4.5823210849166216</v>
      </c>
      <c r="D108" s="164">
        <f>(D86*1000)/(365*'NRS Population'!C12)</f>
        <v>5.0835741888787531</v>
      </c>
      <c r="E108" s="164">
        <f>(E86*1000)/(365*'NRS Population'!D12)</f>
        <v>6.1823701184033295</v>
      </c>
      <c r="F108" s="164">
        <f>(F86*1000)/(365*'NRS Population'!E12)</f>
        <v>7.4603176823123425</v>
      </c>
      <c r="G108" s="164">
        <f>(G86*1000)/(365*'NRS Population'!F12)</f>
        <v>8.1014098786705677</v>
      </c>
      <c r="H108" s="164">
        <f>(H86*1000)/(365*'NRS Population'!G12)</f>
        <v>8.722138239863888</v>
      </c>
      <c r="I108" s="164">
        <f>(I86*1000)/(365*'NRS Population'!H12)</f>
        <v>9.0246444734804108</v>
      </c>
      <c r="J108" s="164">
        <f>(J86*1000)/(365*'NRS Population'!I12)</f>
        <v>9.3055283698161926</v>
      </c>
      <c r="K108" s="164">
        <f>(K86*1000)/(365*'NRS Population'!J12)</f>
        <v>9.535997961092054</v>
      </c>
      <c r="L108" s="164">
        <f>(L86*1000)/(365*'NRS Population'!K12)</f>
        <v>8.8671384256192862</v>
      </c>
      <c r="M108" s="49"/>
    </row>
    <row r="109" spans="2:13" s="51" customFormat="1" ht="12.75">
      <c r="B109" s="55" t="s">
        <v>25</v>
      </c>
      <c r="C109" s="163">
        <f>(C87*1000)/(365*'NRS Population'!B13)</f>
        <v>5.665128846860922</v>
      </c>
      <c r="D109" s="164">
        <f>(D87*1000)/(365*'NRS Population'!C13)</f>
        <v>6.7546883584856481</v>
      </c>
      <c r="E109" s="164">
        <f>(E87*1000)/(365*'NRS Population'!D13)</f>
        <v>8.0986192052730122</v>
      </c>
      <c r="F109" s="164">
        <f>(F87*1000)/(365*'NRS Population'!E13)</f>
        <v>9.8661078030975968</v>
      </c>
      <c r="G109" s="164">
        <f>(G87*1000)/(365*'NRS Population'!F13)</f>
        <v>11.493043118203909</v>
      </c>
      <c r="H109" s="164">
        <f>(H87*1000)/(365*'NRS Population'!G13)</f>
        <v>13.465026623533092</v>
      </c>
      <c r="I109" s="164">
        <f>(I87*1000)/(365*'NRS Population'!H13)</f>
        <v>14.845973834863104</v>
      </c>
      <c r="J109" s="164">
        <f>(J87*1000)/(365*'NRS Population'!I13)</f>
        <v>14.211848923852191</v>
      </c>
      <c r="K109" s="164">
        <f>(K87*1000)/(365*'NRS Population'!J13)</f>
        <v>13.29726858544084</v>
      </c>
      <c r="L109" s="164">
        <f>(L87*1000)/(365*'NRS Population'!K13)</f>
        <v>12.620879596867814</v>
      </c>
      <c r="M109" s="49"/>
    </row>
    <row r="110" spans="2:13" s="51" customFormat="1" ht="12.75">
      <c r="B110" s="55" t="s">
        <v>35</v>
      </c>
      <c r="C110" s="163">
        <f>(C88*1000)/(365*'NRS Population'!B14)</f>
        <v>20.425025619247172</v>
      </c>
      <c r="D110" s="164">
        <f>(D88*1000)/(365*'NRS Population'!C14)</f>
        <v>23.077183763865722</v>
      </c>
      <c r="E110" s="164">
        <f>(E88*1000)/(365*'NRS Population'!D14)</f>
        <v>24.691515226354749</v>
      </c>
      <c r="F110" s="164">
        <f>(F88*1000)/(365*'NRS Population'!E14)</f>
        <v>25.776298706578736</v>
      </c>
      <c r="G110" s="164">
        <f>(G88*1000)/(365*'NRS Population'!F14)</f>
        <v>26.46541371001085</v>
      </c>
      <c r="H110" s="164">
        <f>(H88*1000)/(365*'NRS Population'!G14)</f>
        <v>26.298424093167878</v>
      </c>
      <c r="I110" s="164">
        <f>(I88*1000)/(365*'NRS Population'!H14)</f>
        <v>25.826942908662748</v>
      </c>
      <c r="J110" s="164">
        <f>(J88*1000)/(365*'NRS Population'!I14)</f>
        <v>23.274939557584712</v>
      </c>
      <c r="K110" s="164">
        <f>(K88*1000)/(365*'NRS Population'!J14)</f>
        <v>21.278360673634833</v>
      </c>
      <c r="L110" s="164">
        <f>(L88*1000)/(365*'NRS Population'!K14)</f>
        <v>19.906244479198996</v>
      </c>
      <c r="M110" s="49"/>
    </row>
    <row r="111" spans="2:13" s="51" customFormat="1" ht="12.75">
      <c r="B111" s="55" t="s">
        <v>26</v>
      </c>
      <c r="C111" s="163">
        <f>(C89*1000)/(365*'NRS Population'!B15)</f>
        <v>2.1894393276383806</v>
      </c>
      <c r="D111" s="164">
        <f>(D89*1000)/(365*'NRS Population'!C15)</f>
        <v>2.9545892478191611</v>
      </c>
      <c r="E111" s="164">
        <f>(E89*1000)/(365*'NRS Population'!D15)</f>
        <v>3.2218987749263941</v>
      </c>
      <c r="F111" s="164">
        <f>(F89*1000)/(365*'NRS Population'!E15)</f>
        <v>3.7112892889210163</v>
      </c>
      <c r="G111" s="164">
        <f>(G89*1000)/(365*'NRS Population'!F15)</f>
        <v>4.3647511777419101</v>
      </c>
      <c r="H111" s="164">
        <f>(H89*1000)/(365*'NRS Population'!G15)</f>
        <v>4.9368479877242928</v>
      </c>
      <c r="I111" s="164">
        <f>(I89*1000)/(365*'NRS Population'!H15)</f>
        <v>5.8777076879715908</v>
      </c>
      <c r="J111" s="164">
        <f>(J89*1000)/(365*'NRS Population'!I15)</f>
        <v>5.9458948766146378</v>
      </c>
      <c r="K111" s="164">
        <f>(K89*1000)/(365*'NRS Population'!J15)</f>
        <v>5.5463157684818505</v>
      </c>
      <c r="L111" s="164">
        <f>(L89*1000)/(365*'NRS Population'!K15)</f>
        <v>5.5462045244419231</v>
      </c>
      <c r="M111" s="49"/>
    </row>
    <row r="112" spans="2:13" s="51" customFormat="1" ht="12.75">
      <c r="B112" s="55" t="s">
        <v>27</v>
      </c>
      <c r="C112" s="163">
        <f>(C90*1000)/(365*'NRS Population'!B16)</f>
        <v>6.1103557907024841</v>
      </c>
      <c r="D112" s="164">
        <f>(D90*1000)/(365*'NRS Population'!C16)</f>
        <v>7.2273085425966901</v>
      </c>
      <c r="E112" s="164">
        <f>(E90*1000)/(365*'NRS Population'!D16)</f>
        <v>7.7792196045602111</v>
      </c>
      <c r="F112" s="164">
        <f>(F90*1000)/(365*'NRS Population'!E16)</f>
        <v>7.9731899873750454</v>
      </c>
      <c r="G112" s="164">
        <f>(G90*1000)/(365*'NRS Population'!F16)</f>
        <v>8.6216291810508725</v>
      </c>
      <c r="H112" s="164">
        <f>(H90*1000)/(365*'NRS Population'!G16)</f>
        <v>9.0972236416999497</v>
      </c>
      <c r="I112" s="164">
        <f>(I90*1000)/(365*'NRS Population'!H16)</f>
        <v>9.8594044745901979</v>
      </c>
      <c r="J112" s="164">
        <f>(J90*1000)/(365*'NRS Population'!I16)</f>
        <v>9.4275868518666552</v>
      </c>
      <c r="K112" s="164">
        <f>(K90*1000)/(365*'NRS Population'!J16)</f>
        <v>8.9076661589893096</v>
      </c>
      <c r="L112" s="164">
        <f>(L90*1000)/(365*'NRS Population'!K16)</f>
        <v>8.6367285237826952</v>
      </c>
      <c r="M112" s="49"/>
    </row>
    <row r="113" spans="2:13" s="51" customFormat="1" ht="12.75">
      <c r="B113" s="55" t="s">
        <v>28</v>
      </c>
      <c r="C113" s="163">
        <f>(C91*1000)/(365*'NRS Population'!B17)</f>
        <v>11.224359884850832</v>
      </c>
      <c r="D113" s="164">
        <f>(D91*1000)/(365*'NRS Population'!C17)</f>
        <v>13.977684547950583</v>
      </c>
      <c r="E113" s="164">
        <f>(E91*1000)/(365*'NRS Population'!D17)</f>
        <v>15.591915745833159</v>
      </c>
      <c r="F113" s="164">
        <f>(F91*1000)/(365*'NRS Population'!E17)</f>
        <v>16.680395808420489</v>
      </c>
      <c r="G113" s="164">
        <f>(G91*1000)/(365*'NRS Population'!F17)</f>
        <v>17.233908951245663</v>
      </c>
      <c r="H113" s="164">
        <f>(H91*1000)/(365*'NRS Population'!G17)</f>
        <v>18.176440454098223</v>
      </c>
      <c r="I113" s="164">
        <f>(I91*1000)/(365*'NRS Population'!H17)</f>
        <v>18.908804419173109</v>
      </c>
      <c r="J113" s="164">
        <f>(J91*1000)/(365*'NRS Population'!I17)</f>
        <v>18.743238784851126</v>
      </c>
      <c r="K113" s="164">
        <f>(K91*1000)/(365*'NRS Population'!J17)</f>
        <v>17.839254397770233</v>
      </c>
      <c r="L113" s="164">
        <f>(L91*1000)/(365*'NRS Population'!K17)</f>
        <v>16.695897332870466</v>
      </c>
      <c r="M113" s="49"/>
    </row>
    <row r="114" spans="2:13" s="51" customFormat="1" ht="12.75">
      <c r="B114" s="55" t="s">
        <v>29</v>
      </c>
      <c r="C114" s="163">
        <f>(C92*1000)/(365*'NRS Population'!B18)</f>
        <v>0.12558558165962433</v>
      </c>
      <c r="D114" s="164">
        <f>(D92*1000)/(365*'NRS Population'!C18)</f>
        <v>0.1078668144746219</v>
      </c>
      <c r="E114" s="164">
        <f>(E92*1000)/(365*'NRS Population'!D18)</f>
        <v>0.20829492640031205</v>
      </c>
      <c r="F114" s="164">
        <f>(F92*1000)/(365*'NRS Population'!E18)</f>
        <v>0.37545538011449103</v>
      </c>
      <c r="G114" s="164">
        <f>(G92*1000)/(365*'NRS Population'!F18)</f>
        <v>0.24329761371431458</v>
      </c>
      <c r="H114" s="164">
        <f>(H92*1000)/(365*'NRS Population'!G18)</f>
        <v>0.19242152029462775</v>
      </c>
      <c r="I114" s="164">
        <f>(I92*1000)/(365*'NRS Population'!H18)</f>
        <v>0.31948547730565502</v>
      </c>
      <c r="J114" s="164">
        <f>(J92*1000)/(365*'NRS Population'!I18)</f>
        <v>0.55922295701464342</v>
      </c>
      <c r="K114" s="164">
        <f>(K92*1000)/(365*'NRS Population'!J18)</f>
        <v>0.59585473157460256</v>
      </c>
      <c r="L114" s="164">
        <f>(L92*1000)/(365*'NRS Population'!K18)</f>
        <v>0.64443739990572313</v>
      </c>
      <c r="M114" s="49"/>
    </row>
    <row r="115" spans="2:13" s="51" customFormat="1" ht="12.75">
      <c r="B115" s="55" t="s">
        <v>30</v>
      </c>
      <c r="C115" s="163">
        <f>(C93*1000)/(365*'NRS Population'!B19)</f>
        <v>1.4158763498007856</v>
      </c>
      <c r="D115" s="164">
        <f>(D93*1000)/(365*'NRS Population'!C19)</f>
        <v>2.482096843057807</v>
      </c>
      <c r="E115" s="164">
        <f>(E93*1000)/(365*'NRS Population'!D19)</f>
        <v>4.1644063597634471</v>
      </c>
      <c r="F115" s="164">
        <f>(F93*1000)/(365*'NRS Population'!E19)</f>
        <v>4.1112876776825793</v>
      </c>
      <c r="G115" s="164">
        <f>(G93*1000)/(365*'NRS Population'!F19)</f>
        <v>4.3674491792803227</v>
      </c>
      <c r="H115" s="164">
        <f>(H93*1000)/(365*'NRS Population'!G19)</f>
        <v>3.682485558900523</v>
      </c>
      <c r="I115" s="164">
        <f>(I93*1000)/(365*'NRS Population'!H19)</f>
        <v>6.776350968101327</v>
      </c>
      <c r="J115" s="164">
        <f>(J93*1000)/(365*'NRS Population'!I19)</f>
        <v>8.6159267950263612</v>
      </c>
      <c r="K115" s="164">
        <f>(K93*1000)/(365*'NRS Population'!J19)</f>
        <v>8.5864112688019016</v>
      </c>
      <c r="L115" s="164">
        <f>(L93*1000)/(365*'NRS Population'!K19)</f>
        <v>7.8671116895836288</v>
      </c>
      <c r="M115" s="49"/>
    </row>
    <row r="116" spans="2:13" s="51" customFormat="1" ht="12.75">
      <c r="B116" s="55" t="s">
        <v>31</v>
      </c>
      <c r="C116" s="163">
        <f>(C94*1000)/(365*'NRS Population'!B20)</f>
        <v>6.6745352306943291</v>
      </c>
      <c r="D116" s="164">
        <f>(D94*1000)/(365*'NRS Population'!C20)</f>
        <v>6.5566037625410232</v>
      </c>
      <c r="E116" s="164">
        <f>(E94*1000)/(365*'NRS Population'!D20)</f>
        <v>6.4792697666493781</v>
      </c>
      <c r="F116" s="164">
        <f>(F94*1000)/(365*'NRS Population'!E20)</f>
        <v>7.4532877999813287</v>
      </c>
      <c r="G116" s="164">
        <f>(G94*1000)/(365*'NRS Population'!F20)</f>
        <v>9.2643583078658942</v>
      </c>
      <c r="H116" s="164">
        <f>(H94*1000)/(365*'NRS Population'!G20)</f>
        <v>10.637891389288434</v>
      </c>
      <c r="I116" s="164">
        <f>(I94*1000)/(365*'NRS Population'!H20)</f>
        <v>13.417144539672776</v>
      </c>
      <c r="J116" s="164">
        <f>(J94*1000)/(365*'NRS Population'!I20)</f>
        <v>13.670177350888135</v>
      </c>
      <c r="K116" s="164">
        <f>(K94*1000)/(365*'NRS Population'!J20)</f>
        <v>13.908631592845673</v>
      </c>
      <c r="L116" s="164">
        <f>(L94*1000)/(365*'NRS Population'!K20)</f>
        <v>14.091301553659225</v>
      </c>
      <c r="M116" s="49"/>
    </row>
    <row r="117" spans="2:13" s="51" customFormat="1" ht="12.75">
      <c r="B117" s="55" t="s">
        <v>32</v>
      </c>
      <c r="C117" s="163">
        <f>(C95*1000)/(365*'NRS Population'!B21)</f>
        <v>3.1610103190269113E-2</v>
      </c>
      <c r="D117" s="164">
        <f>(D95*1000)/(365*'NRS Population'!C21)</f>
        <v>1.8015066576283479E-2</v>
      </c>
      <c r="E117" s="164">
        <f>(E95*1000)/(365*'NRS Population'!D21)</f>
        <v>9.8556804459891151E-2</v>
      </c>
      <c r="F117" s="164">
        <f>(F95*1000)/(365*'NRS Population'!E21)</f>
        <v>2.8030160645005943E-2</v>
      </c>
      <c r="G117" s="164">
        <f>(G95*1000)/(365*'NRS Population'!F21)</f>
        <v>8.2945268783390699E-3</v>
      </c>
      <c r="H117" s="164">
        <f>(H95*1000)/(365*'NRS Population'!G21)</f>
        <v>5.0608073273101122E-2</v>
      </c>
      <c r="I117" s="164">
        <f>(I95*1000)/(365*'NRS Population'!H21)</f>
        <v>0.20920578386231631</v>
      </c>
      <c r="J117" s="164">
        <f>(J95*1000)/(365*'NRS Population'!I21)</f>
        <v>6.4160460297530919E-2</v>
      </c>
      <c r="K117" s="164">
        <f>(K95*1000)/(365*'NRS Population'!J21)</f>
        <v>0.10400632156692702</v>
      </c>
      <c r="L117" s="164">
        <f>(L95*1000)/(365*'NRS Population'!K21)</f>
        <v>0.13701326468921618</v>
      </c>
      <c r="M117" s="49"/>
    </row>
    <row r="118" spans="2:13" s="51" customFormat="1" ht="12.75">
      <c r="B118" s="49"/>
      <c r="C118" s="78"/>
      <c r="D118" s="78"/>
      <c r="E118" s="78"/>
      <c r="F118" s="78"/>
      <c r="G118" s="78"/>
      <c r="H118" s="78"/>
      <c r="I118" s="78"/>
      <c r="J118" s="78"/>
      <c r="K118" s="78"/>
      <c r="L118" s="79"/>
      <c r="M118" s="49"/>
    </row>
    <row r="119" spans="2:13" s="51" customFormat="1" ht="12.75">
      <c r="B119" s="49"/>
      <c r="C119" s="49"/>
      <c r="D119" s="49"/>
      <c r="E119" s="49"/>
      <c r="F119" s="49"/>
      <c r="G119" s="49"/>
      <c r="H119" s="49"/>
      <c r="I119" s="49"/>
      <c r="J119" s="49"/>
      <c r="K119" s="49"/>
      <c r="L119" s="98" t="s">
        <v>16</v>
      </c>
      <c r="M119" s="49"/>
    </row>
    <row r="120" spans="2:13" s="51" customFormat="1" ht="12.75">
      <c r="B120" s="49"/>
      <c r="C120" s="49"/>
      <c r="D120" s="49"/>
      <c r="E120" s="49"/>
      <c r="F120" s="49"/>
      <c r="G120" s="49"/>
      <c r="H120" s="49"/>
      <c r="I120" s="49"/>
      <c r="J120" s="49"/>
      <c r="K120" s="49"/>
      <c r="L120" s="98"/>
      <c r="M120" s="49"/>
    </row>
    <row r="121" spans="2:13" s="128" customFormat="1" ht="42" customHeight="1">
      <c r="B121" s="227" t="s">
        <v>180</v>
      </c>
      <c r="C121" s="227"/>
      <c r="D121" s="227"/>
      <c r="E121" s="227"/>
      <c r="F121" s="227"/>
      <c r="G121" s="227"/>
      <c r="H121" s="227"/>
      <c r="I121" s="227"/>
      <c r="J121" s="227"/>
      <c r="K121" s="227"/>
      <c r="L121" s="227"/>
      <c r="M121" s="49"/>
    </row>
    <row r="122" spans="2:13" s="128" customFormat="1" ht="33" customHeight="1">
      <c r="B122" s="232" t="s">
        <v>181</v>
      </c>
      <c r="C122" s="232"/>
      <c r="D122" s="232"/>
      <c r="E122" s="232"/>
      <c r="F122" s="232"/>
      <c r="G122" s="232"/>
      <c r="H122" s="232"/>
      <c r="I122" s="232"/>
      <c r="J122" s="232"/>
      <c r="K122" s="232"/>
      <c r="L122" s="232"/>
      <c r="M122" s="49"/>
    </row>
    <row r="123" spans="2:13" s="51" customFormat="1" ht="12.75">
      <c r="B123" s="166" t="s">
        <v>157</v>
      </c>
      <c r="C123" s="49"/>
      <c r="D123" s="49"/>
      <c r="E123" s="49"/>
      <c r="F123" s="49"/>
      <c r="G123" s="49"/>
      <c r="H123" s="49"/>
      <c r="I123" s="49"/>
      <c r="J123" s="49"/>
      <c r="K123" s="49"/>
      <c r="L123" s="50"/>
      <c r="M123" s="49"/>
    </row>
    <row r="124" spans="2:13" s="51" customFormat="1" ht="12.75">
      <c r="B124" s="49"/>
      <c r="C124" s="49"/>
      <c r="D124" s="49"/>
      <c r="E124" s="49"/>
      <c r="F124" s="49"/>
      <c r="G124" s="49"/>
      <c r="H124" s="49"/>
      <c r="I124" s="49"/>
      <c r="J124" s="49"/>
      <c r="K124" s="49"/>
      <c r="L124" s="50"/>
      <c r="M124" s="49"/>
    </row>
    <row r="125" spans="2:13" s="51" customFormat="1" ht="12.75">
      <c r="B125" s="49"/>
      <c r="C125" s="49"/>
      <c r="D125" s="49"/>
      <c r="E125" s="49"/>
      <c r="F125" s="49"/>
      <c r="G125" s="49"/>
      <c r="H125" s="49"/>
      <c r="I125" s="49"/>
      <c r="J125" s="49"/>
      <c r="K125" s="49"/>
      <c r="L125" s="50"/>
      <c r="M125" s="49"/>
    </row>
    <row r="126" spans="2:13" s="51" customFormat="1" ht="12.75">
      <c r="B126" s="49"/>
      <c r="C126" s="49"/>
      <c r="D126" s="49"/>
      <c r="E126" s="49"/>
      <c r="F126" s="49"/>
      <c r="G126" s="49"/>
      <c r="H126" s="49"/>
      <c r="I126" s="49"/>
      <c r="J126" s="49"/>
      <c r="K126" s="49"/>
      <c r="L126" s="50"/>
      <c r="M126" s="49"/>
    </row>
    <row r="127" spans="2:13" s="51" customFormat="1" ht="12.75">
      <c r="B127" s="49"/>
      <c r="C127" s="49"/>
      <c r="D127" s="49"/>
      <c r="E127" s="49"/>
      <c r="F127" s="49"/>
      <c r="G127" s="49"/>
      <c r="H127" s="49"/>
      <c r="I127" s="49"/>
      <c r="J127" s="49"/>
      <c r="K127" s="49"/>
      <c r="L127" s="50"/>
      <c r="M127" s="49"/>
    </row>
    <row r="128" spans="2:13" s="51" customFormat="1" ht="12.75">
      <c r="B128" s="49"/>
      <c r="C128" s="49"/>
      <c r="D128" s="49"/>
      <c r="E128" s="49"/>
      <c r="F128" s="49"/>
      <c r="G128" s="49"/>
      <c r="H128" s="49"/>
      <c r="I128" s="49"/>
      <c r="J128" s="49"/>
      <c r="K128" s="49"/>
      <c r="L128" s="50"/>
      <c r="M128" s="49"/>
    </row>
    <row r="129" spans="2:13" s="51" customFormat="1" ht="12.75">
      <c r="B129" s="49"/>
      <c r="C129" s="49"/>
      <c r="D129" s="49"/>
      <c r="E129" s="49"/>
      <c r="F129" s="49"/>
      <c r="G129" s="49"/>
      <c r="H129" s="49"/>
      <c r="I129" s="49"/>
      <c r="J129" s="49"/>
      <c r="K129" s="49"/>
      <c r="L129" s="50"/>
      <c r="M129" s="49"/>
    </row>
    <row r="130" spans="2:13" s="51" customFormat="1" ht="12.75">
      <c r="B130" s="49"/>
      <c r="C130" s="49"/>
      <c r="D130" s="49"/>
      <c r="E130" s="49"/>
      <c r="F130" s="49"/>
      <c r="G130" s="49"/>
      <c r="H130" s="49"/>
      <c r="I130" s="49"/>
      <c r="J130" s="49"/>
      <c r="K130" s="49"/>
      <c r="L130" s="50"/>
      <c r="M130" s="49"/>
    </row>
    <row r="131" spans="2:13" s="51" customFormat="1" ht="12.75">
      <c r="B131" s="49"/>
      <c r="C131" s="49"/>
      <c r="D131" s="49"/>
      <c r="E131" s="49"/>
      <c r="F131" s="49"/>
      <c r="G131" s="49"/>
      <c r="H131" s="49"/>
      <c r="I131" s="49"/>
      <c r="J131" s="49"/>
      <c r="K131" s="49"/>
      <c r="L131" s="50"/>
      <c r="M131" s="49"/>
    </row>
    <row r="132" spans="2:13" s="51" customFormat="1" ht="12.75">
      <c r="B132" s="49"/>
      <c r="C132" s="49"/>
      <c r="D132" s="49"/>
      <c r="E132" s="49"/>
      <c r="F132" s="49"/>
      <c r="G132" s="49"/>
      <c r="H132" s="49"/>
      <c r="I132" s="49"/>
      <c r="J132" s="49"/>
      <c r="K132" s="49"/>
      <c r="L132" s="50"/>
      <c r="M132" s="49"/>
    </row>
    <row r="133" spans="2:13" s="51" customFormat="1" ht="12.75">
      <c r="B133" s="49"/>
      <c r="C133" s="49"/>
      <c r="D133" s="49"/>
      <c r="E133" s="49"/>
      <c r="F133" s="49"/>
      <c r="G133" s="49"/>
      <c r="H133" s="49"/>
      <c r="I133" s="49"/>
      <c r="J133" s="49"/>
      <c r="K133" s="49"/>
      <c r="L133" s="50"/>
      <c r="M133" s="49"/>
    </row>
    <row r="134" spans="2:13" s="51" customFormat="1" ht="12.75">
      <c r="B134" s="49"/>
      <c r="C134" s="49"/>
      <c r="D134" s="49"/>
      <c r="E134" s="49"/>
      <c r="F134" s="49"/>
      <c r="G134" s="49"/>
      <c r="H134" s="49"/>
      <c r="I134" s="49"/>
      <c r="J134" s="49"/>
      <c r="K134" s="49"/>
      <c r="L134" s="50"/>
      <c r="M134" s="49"/>
    </row>
    <row r="135" spans="2:13" s="51" customFormat="1" ht="12.75">
      <c r="B135" s="49"/>
      <c r="C135" s="49"/>
      <c r="D135" s="49"/>
      <c r="E135" s="49"/>
      <c r="F135" s="49"/>
      <c r="G135" s="49"/>
      <c r="H135" s="49"/>
      <c r="I135" s="49"/>
      <c r="J135" s="49"/>
      <c r="K135" s="49"/>
      <c r="L135" s="50"/>
      <c r="M135" s="49"/>
    </row>
  </sheetData>
  <mergeCells count="2">
    <mergeCell ref="B121:L121"/>
    <mergeCell ref="B122:L122"/>
  </mergeCells>
  <pageMargins left="0.70866141732283472" right="0.70866141732283472" top="0.74803149606299213" bottom="0.74803149606299213" header="0.31496062992125984" footer="0.31496062992125984"/>
  <pageSetup paperSize="9" scale="53" orientation="portrait" r:id="rId2"/>
  <colBreaks count="1" manualBreakCount="1">
    <brk id="12" max="118" man="1"/>
  </colBreaks>
  <drawing r:id="rId3"/>
</worksheet>
</file>

<file path=xl/worksheets/sheet6.xml><?xml version="1.0" encoding="utf-8"?>
<worksheet xmlns="http://schemas.openxmlformats.org/spreadsheetml/2006/main" xmlns:r="http://schemas.openxmlformats.org/officeDocument/2006/relationships">
  <sheetPr codeName="Sheet5"/>
  <dimension ref="B1:G619"/>
  <sheetViews>
    <sheetView workbookViewId="0">
      <selection activeCell="J602" sqref="J602"/>
    </sheetView>
  </sheetViews>
  <sheetFormatPr defaultRowHeight="12.75"/>
  <cols>
    <col min="1" max="1" width="2.140625" style="57" customWidth="1"/>
    <col min="2" max="6" width="14.7109375" style="57" customWidth="1"/>
    <col min="7" max="16384" width="9.140625" style="57"/>
  </cols>
  <sheetData>
    <row r="1" spans="2:7" s="56" customFormat="1" ht="15" customHeight="1"/>
    <row r="2" spans="2:7" s="56" customFormat="1" ht="18" customHeight="1">
      <c r="B2" s="173" t="s">
        <v>111</v>
      </c>
      <c r="C2" s="173" t="s">
        <v>112</v>
      </c>
      <c r="D2" s="173" t="s">
        <v>113</v>
      </c>
      <c r="E2" s="173" t="s">
        <v>12</v>
      </c>
      <c r="F2" s="173" t="s">
        <v>171</v>
      </c>
      <c r="G2" s="173" t="s">
        <v>140</v>
      </c>
    </row>
    <row r="3" spans="2:7" s="56" customFormat="1" ht="18" customHeight="1">
      <c r="B3" s="168">
        <v>2004</v>
      </c>
      <c r="C3" s="174" t="s">
        <v>63</v>
      </c>
      <c r="D3" s="174" t="s">
        <v>97</v>
      </c>
      <c r="E3" s="153">
        <v>136</v>
      </c>
      <c r="F3" s="153">
        <v>6189.4</v>
      </c>
      <c r="G3" s="153">
        <v>1690.85</v>
      </c>
    </row>
    <row r="4" spans="2:7" s="56" customFormat="1" ht="18" customHeight="1">
      <c r="B4" s="168">
        <v>2004</v>
      </c>
      <c r="C4" s="174" t="s">
        <v>63</v>
      </c>
      <c r="D4" s="174" t="s">
        <v>98</v>
      </c>
      <c r="E4" s="153">
        <v>51</v>
      </c>
      <c r="F4" s="153">
        <v>3881.92</v>
      </c>
      <c r="G4" s="153">
        <v>1307.8499999999999</v>
      </c>
    </row>
    <row r="5" spans="2:7" s="56" customFormat="1" ht="18" customHeight="1">
      <c r="B5" s="168">
        <v>2004</v>
      </c>
      <c r="C5" s="174" t="s">
        <v>63</v>
      </c>
      <c r="D5" s="174" t="s">
        <v>99</v>
      </c>
      <c r="E5" s="153">
        <v>161</v>
      </c>
      <c r="F5" s="153">
        <v>2417.71</v>
      </c>
      <c r="G5" s="153">
        <v>700.35</v>
      </c>
    </row>
    <row r="6" spans="2:7" s="56" customFormat="1" ht="18" customHeight="1">
      <c r="B6" s="168">
        <v>2004</v>
      </c>
      <c r="C6" s="174" t="s">
        <v>63</v>
      </c>
      <c r="D6" s="174" t="s">
        <v>100</v>
      </c>
      <c r="E6" s="153">
        <v>113</v>
      </c>
      <c r="F6" s="153">
        <v>2859.84</v>
      </c>
      <c r="G6" s="153">
        <v>777.25</v>
      </c>
    </row>
    <row r="7" spans="2:7" s="56" customFormat="1" ht="18" customHeight="1">
      <c r="B7" s="168">
        <v>2004</v>
      </c>
      <c r="C7" s="174" t="s">
        <v>63</v>
      </c>
      <c r="D7" s="174" t="s">
        <v>101</v>
      </c>
      <c r="E7" s="153">
        <v>3</v>
      </c>
      <c r="F7" s="153">
        <v>50.190000000000005</v>
      </c>
      <c r="G7" s="153">
        <v>11.7</v>
      </c>
    </row>
    <row r="8" spans="2:7" s="56" customFormat="1" ht="18" customHeight="1">
      <c r="B8" s="168">
        <v>2004</v>
      </c>
      <c r="C8" s="174" t="s">
        <v>63</v>
      </c>
      <c r="D8" s="174" t="s">
        <v>102</v>
      </c>
      <c r="E8" s="153">
        <v>258</v>
      </c>
      <c r="F8" s="153">
        <v>4964.1200000000008</v>
      </c>
      <c r="G8" s="153">
        <v>1425.7</v>
      </c>
    </row>
    <row r="9" spans="2:7" s="56" customFormat="1" ht="18" customHeight="1">
      <c r="B9" s="168">
        <v>2004</v>
      </c>
      <c r="C9" s="174" t="s">
        <v>63</v>
      </c>
      <c r="D9" s="174" t="s">
        <v>103</v>
      </c>
      <c r="E9" s="153">
        <v>2294</v>
      </c>
      <c r="F9" s="153">
        <v>138654</v>
      </c>
      <c r="G9" s="153">
        <v>45831.9</v>
      </c>
    </row>
    <row r="10" spans="2:7" s="56" customFormat="1" ht="18" customHeight="1">
      <c r="B10" s="168">
        <v>2004</v>
      </c>
      <c r="C10" s="174" t="s">
        <v>63</v>
      </c>
      <c r="D10" s="174" t="s">
        <v>104</v>
      </c>
      <c r="E10" s="153">
        <v>257</v>
      </c>
      <c r="F10" s="153">
        <v>3908.22</v>
      </c>
      <c r="G10" s="153">
        <v>1084.75</v>
      </c>
    </row>
    <row r="11" spans="2:7" s="56" customFormat="1" ht="18" customHeight="1">
      <c r="B11" s="168">
        <v>2004</v>
      </c>
      <c r="C11" s="174" t="s">
        <v>63</v>
      </c>
      <c r="D11" s="174" t="s">
        <v>105</v>
      </c>
      <c r="E11" s="153">
        <v>1477</v>
      </c>
      <c r="F11" s="153">
        <v>44940.62</v>
      </c>
      <c r="G11" s="153">
        <v>13888.8</v>
      </c>
    </row>
    <row r="12" spans="2:7" s="56" customFormat="1" ht="18" customHeight="1">
      <c r="B12" s="168">
        <v>2004</v>
      </c>
      <c r="C12" s="174" t="s">
        <v>63</v>
      </c>
      <c r="D12" s="174" t="s">
        <v>106</v>
      </c>
      <c r="E12" s="153">
        <v>758</v>
      </c>
      <c r="F12" s="153">
        <v>20594.86</v>
      </c>
      <c r="G12" s="153">
        <v>6308.15</v>
      </c>
    </row>
    <row r="13" spans="2:7" s="56" customFormat="1" ht="18" customHeight="1">
      <c r="B13" s="168">
        <v>2004</v>
      </c>
      <c r="C13" s="174" t="s">
        <v>63</v>
      </c>
      <c r="D13" s="174" t="s">
        <v>108</v>
      </c>
      <c r="E13" s="153">
        <v>112</v>
      </c>
      <c r="F13" s="153">
        <v>1557.8000000000002</v>
      </c>
      <c r="G13" s="153">
        <v>448.7</v>
      </c>
    </row>
    <row r="14" spans="2:7" s="56" customFormat="1" ht="18" customHeight="1">
      <c r="B14" s="168">
        <v>2004</v>
      </c>
      <c r="C14" s="174" t="s">
        <v>63</v>
      </c>
      <c r="D14" s="174" t="s">
        <v>109</v>
      </c>
      <c r="E14" s="153">
        <v>16</v>
      </c>
      <c r="F14" s="153">
        <v>305.28000000000003</v>
      </c>
      <c r="G14" s="153">
        <v>102.65</v>
      </c>
    </row>
    <row r="15" spans="2:7" s="56" customFormat="1" ht="18" customHeight="1">
      <c r="B15" s="168">
        <v>2004</v>
      </c>
      <c r="C15" s="174" t="s">
        <v>65</v>
      </c>
      <c r="D15" s="174" t="s">
        <v>97</v>
      </c>
      <c r="E15" s="153">
        <v>175</v>
      </c>
      <c r="F15" s="153">
        <v>11897.24</v>
      </c>
      <c r="G15" s="153">
        <v>1405.5714285714287</v>
      </c>
    </row>
    <row r="16" spans="2:7" s="56" customFormat="1" ht="18" customHeight="1">
      <c r="B16" s="168">
        <v>2004</v>
      </c>
      <c r="C16" s="174" t="s">
        <v>65</v>
      </c>
      <c r="D16" s="174" t="s">
        <v>98</v>
      </c>
      <c r="E16" s="153">
        <v>70</v>
      </c>
      <c r="F16" s="153">
        <v>4745.24</v>
      </c>
      <c r="G16" s="153">
        <v>595.14285714285711</v>
      </c>
    </row>
    <row r="17" spans="2:7" s="56" customFormat="1" ht="18" customHeight="1">
      <c r="B17" s="168">
        <v>2004</v>
      </c>
      <c r="C17" s="174" t="s">
        <v>65</v>
      </c>
      <c r="D17" s="174" t="s">
        <v>99</v>
      </c>
      <c r="E17" s="153">
        <v>38</v>
      </c>
      <c r="F17" s="153">
        <v>2283.69</v>
      </c>
      <c r="G17" s="153">
        <v>267.71428571428572</v>
      </c>
    </row>
    <row r="18" spans="2:7" s="56" customFormat="1" ht="18" customHeight="1">
      <c r="B18" s="168">
        <v>2004</v>
      </c>
      <c r="C18" s="174" t="s">
        <v>65</v>
      </c>
      <c r="D18" s="174" t="s">
        <v>100</v>
      </c>
      <c r="E18" s="153">
        <v>40</v>
      </c>
      <c r="F18" s="153">
        <v>2709.18</v>
      </c>
      <c r="G18" s="153">
        <v>322.14285714285711</v>
      </c>
    </row>
    <row r="19" spans="2:7" s="56" customFormat="1" ht="18" customHeight="1">
      <c r="B19" s="168">
        <v>2004</v>
      </c>
      <c r="C19" s="174" t="s">
        <v>65</v>
      </c>
      <c r="D19" s="174" t="s">
        <v>101</v>
      </c>
      <c r="E19" s="153">
        <v>29</v>
      </c>
      <c r="F19" s="153">
        <v>2048.06</v>
      </c>
      <c r="G19" s="153">
        <v>265.85714285714283</v>
      </c>
    </row>
    <row r="20" spans="2:7" s="56" customFormat="1" ht="18" customHeight="1">
      <c r="B20" s="168">
        <v>2004</v>
      </c>
      <c r="C20" s="174" t="s">
        <v>65</v>
      </c>
      <c r="D20" s="174" t="s">
        <v>102</v>
      </c>
      <c r="E20" s="153">
        <v>588</v>
      </c>
      <c r="F20" s="153">
        <v>39182.07</v>
      </c>
      <c r="G20" s="153">
        <v>4657.4285714285716</v>
      </c>
    </row>
    <row r="21" spans="2:7" s="56" customFormat="1" ht="18" customHeight="1">
      <c r="B21" s="168">
        <v>2004</v>
      </c>
      <c r="C21" s="174" t="s">
        <v>65</v>
      </c>
      <c r="D21" s="174" t="s">
        <v>103</v>
      </c>
      <c r="E21" s="153">
        <v>278</v>
      </c>
      <c r="F21" s="153">
        <v>15379.420000000002</v>
      </c>
      <c r="G21" s="153">
        <v>1825</v>
      </c>
    </row>
    <row r="22" spans="2:7" s="56" customFormat="1" ht="18" customHeight="1">
      <c r="B22" s="168">
        <v>2004</v>
      </c>
      <c r="C22" s="174" t="s">
        <v>65</v>
      </c>
      <c r="D22" s="174" t="s">
        <v>104</v>
      </c>
      <c r="E22" s="153">
        <v>67</v>
      </c>
      <c r="F22" s="153">
        <v>3742.73</v>
      </c>
      <c r="G22" s="153">
        <v>450.28571428571428</v>
      </c>
    </row>
    <row r="23" spans="2:7" s="56" customFormat="1" ht="18" customHeight="1">
      <c r="B23" s="168">
        <v>2004</v>
      </c>
      <c r="C23" s="174" t="s">
        <v>65</v>
      </c>
      <c r="D23" s="174" t="s">
        <v>105</v>
      </c>
      <c r="E23" s="153">
        <v>448</v>
      </c>
      <c r="F23" s="153">
        <v>26843.230000000003</v>
      </c>
      <c r="G23" s="153">
        <v>3178.1428571428573</v>
      </c>
    </row>
    <row r="24" spans="2:7" s="56" customFormat="1" ht="18" customHeight="1">
      <c r="B24" s="168">
        <v>2004</v>
      </c>
      <c r="C24" s="174" t="s">
        <v>65</v>
      </c>
      <c r="D24" s="174" t="s">
        <v>106</v>
      </c>
      <c r="E24" s="153">
        <v>497</v>
      </c>
      <c r="F24" s="153">
        <v>21623.81</v>
      </c>
      <c r="G24" s="153">
        <v>2599.7142857142858</v>
      </c>
    </row>
    <row r="25" spans="2:7" s="56" customFormat="1" ht="18" customHeight="1">
      <c r="B25" s="168">
        <v>2004</v>
      </c>
      <c r="C25" s="174" t="s">
        <v>65</v>
      </c>
      <c r="D25" s="174" t="s">
        <v>108</v>
      </c>
      <c r="E25" s="153">
        <v>6</v>
      </c>
      <c r="F25" s="153">
        <v>197.27</v>
      </c>
      <c r="G25" s="153">
        <v>22.714285714285715</v>
      </c>
    </row>
    <row r="26" spans="2:7" s="56" customFormat="1" ht="18" customHeight="1">
      <c r="B26" s="168">
        <v>2004</v>
      </c>
      <c r="C26" s="174" t="s">
        <v>65</v>
      </c>
      <c r="D26" s="174" t="s">
        <v>109</v>
      </c>
      <c r="E26" s="153">
        <v>60</v>
      </c>
      <c r="F26" s="153">
        <v>5026.51</v>
      </c>
      <c r="G26" s="153">
        <v>610.57142857142856</v>
      </c>
    </row>
    <row r="27" spans="2:7" s="56" customFormat="1" ht="18" customHeight="1">
      <c r="B27" s="168">
        <v>2004</v>
      </c>
      <c r="C27" s="174" t="s">
        <v>65</v>
      </c>
      <c r="D27" s="174" t="s">
        <v>110</v>
      </c>
      <c r="E27" s="153">
        <v>2</v>
      </c>
      <c r="F27" s="153">
        <v>27.29</v>
      </c>
      <c r="G27" s="153">
        <v>3.1428571428571428</v>
      </c>
    </row>
    <row r="28" spans="2:7" s="56" customFormat="1" ht="18" customHeight="1">
      <c r="B28" s="168">
        <v>2004</v>
      </c>
      <c r="C28" s="174" t="s">
        <v>66</v>
      </c>
      <c r="D28" s="174" t="s">
        <v>97</v>
      </c>
      <c r="E28" s="153">
        <v>47229</v>
      </c>
      <c r="F28" s="153">
        <v>425396.08000000007</v>
      </c>
      <c r="G28" s="153">
        <v>1132918.6000000001</v>
      </c>
    </row>
    <row r="29" spans="2:7" s="56" customFormat="1" ht="18" customHeight="1">
      <c r="B29" s="168">
        <v>2004</v>
      </c>
      <c r="C29" s="174" t="s">
        <v>66</v>
      </c>
      <c r="D29" s="174" t="s">
        <v>98</v>
      </c>
      <c r="E29" s="153">
        <v>1121</v>
      </c>
      <c r="F29" s="153">
        <v>15542.77</v>
      </c>
      <c r="G29" s="153">
        <v>41856.519999999997</v>
      </c>
    </row>
    <row r="30" spans="2:7" s="56" customFormat="1" ht="18" customHeight="1">
      <c r="B30" s="168">
        <v>2004</v>
      </c>
      <c r="C30" s="174" t="s">
        <v>66</v>
      </c>
      <c r="D30" s="174" t="s">
        <v>99</v>
      </c>
      <c r="E30" s="153">
        <v>12263</v>
      </c>
      <c r="F30" s="153">
        <v>92690.84</v>
      </c>
      <c r="G30" s="153">
        <v>246562.99999999997</v>
      </c>
    </row>
    <row r="31" spans="2:7" s="56" customFormat="1" ht="18" customHeight="1">
      <c r="B31" s="168">
        <v>2004</v>
      </c>
      <c r="C31" s="174" t="s">
        <v>66</v>
      </c>
      <c r="D31" s="174" t="s">
        <v>100</v>
      </c>
      <c r="E31" s="153">
        <v>13702</v>
      </c>
      <c r="F31" s="153">
        <v>157697.00000000003</v>
      </c>
      <c r="G31" s="153">
        <v>416550.96</v>
      </c>
    </row>
    <row r="32" spans="2:7" s="56" customFormat="1" ht="18" customHeight="1">
      <c r="B32" s="168">
        <v>2004</v>
      </c>
      <c r="C32" s="174" t="s">
        <v>66</v>
      </c>
      <c r="D32" s="174" t="s">
        <v>101</v>
      </c>
      <c r="E32" s="153">
        <v>8720</v>
      </c>
      <c r="F32" s="153">
        <v>146248.08999999997</v>
      </c>
      <c r="G32" s="153">
        <v>389107.6</v>
      </c>
    </row>
    <row r="33" spans="2:7" s="56" customFormat="1" ht="18" customHeight="1">
      <c r="B33" s="168">
        <v>2004</v>
      </c>
      <c r="C33" s="174" t="s">
        <v>66</v>
      </c>
      <c r="D33" s="174" t="s">
        <v>102</v>
      </c>
      <c r="E33" s="153">
        <v>34688</v>
      </c>
      <c r="F33" s="153">
        <v>339751.22</v>
      </c>
      <c r="G33" s="153">
        <v>897983.98</v>
      </c>
    </row>
    <row r="34" spans="2:7" s="56" customFormat="1" ht="18" customHeight="1">
      <c r="B34" s="168">
        <v>2004</v>
      </c>
      <c r="C34" s="174" t="s">
        <v>66</v>
      </c>
      <c r="D34" s="174" t="s">
        <v>103</v>
      </c>
      <c r="E34" s="153">
        <v>172334</v>
      </c>
      <c r="F34" s="153">
        <v>2692192.82</v>
      </c>
      <c r="G34" s="153">
        <v>7253780.5079999994</v>
      </c>
    </row>
    <row r="35" spans="2:7" s="56" customFormat="1" ht="18" customHeight="1">
      <c r="B35" s="168">
        <v>2004</v>
      </c>
      <c r="C35" s="174" t="s">
        <v>66</v>
      </c>
      <c r="D35" s="174" t="s">
        <v>104</v>
      </c>
      <c r="E35" s="153">
        <v>7819</v>
      </c>
      <c r="F35" s="153">
        <v>73352.37000000001</v>
      </c>
      <c r="G35" s="153">
        <v>198044.87999999995</v>
      </c>
    </row>
    <row r="36" spans="2:7" s="56" customFormat="1" ht="18" customHeight="1">
      <c r="B36" s="168">
        <v>2004</v>
      </c>
      <c r="C36" s="174" t="s">
        <v>66</v>
      </c>
      <c r="D36" s="174" t="s">
        <v>105</v>
      </c>
      <c r="E36" s="153">
        <v>40535</v>
      </c>
      <c r="F36" s="153">
        <v>366584.49000000005</v>
      </c>
      <c r="G36" s="153">
        <v>996998.43320000009</v>
      </c>
    </row>
    <row r="37" spans="2:7" s="56" customFormat="1" ht="18" customHeight="1">
      <c r="B37" s="168">
        <v>2004</v>
      </c>
      <c r="C37" s="174" t="s">
        <v>66</v>
      </c>
      <c r="D37" s="174" t="s">
        <v>106</v>
      </c>
      <c r="E37" s="153">
        <v>50255</v>
      </c>
      <c r="F37" s="153">
        <v>988427.58999999985</v>
      </c>
      <c r="G37" s="153">
        <v>2653107.6999999997</v>
      </c>
    </row>
    <row r="38" spans="2:7" s="56" customFormat="1" ht="18" customHeight="1">
      <c r="B38" s="168">
        <v>2004</v>
      </c>
      <c r="C38" s="174" t="s">
        <v>66</v>
      </c>
      <c r="D38" s="174" t="s">
        <v>107</v>
      </c>
      <c r="E38" s="153">
        <v>12</v>
      </c>
      <c r="F38" s="153">
        <v>217.78000000000003</v>
      </c>
      <c r="G38" s="153">
        <v>721.28</v>
      </c>
    </row>
    <row r="39" spans="2:7" s="56" customFormat="1" ht="18" customHeight="1">
      <c r="B39" s="168">
        <v>2004</v>
      </c>
      <c r="C39" s="174" t="s">
        <v>66</v>
      </c>
      <c r="D39" s="174" t="s">
        <v>108</v>
      </c>
      <c r="E39" s="153">
        <v>759</v>
      </c>
      <c r="F39" s="153">
        <v>3156.26</v>
      </c>
      <c r="G39" s="153">
        <v>8362.4</v>
      </c>
    </row>
    <row r="40" spans="2:7" s="56" customFormat="1" ht="18" customHeight="1">
      <c r="B40" s="168">
        <v>2004</v>
      </c>
      <c r="C40" s="174" t="s">
        <v>66</v>
      </c>
      <c r="D40" s="174" t="s">
        <v>109</v>
      </c>
      <c r="E40" s="153">
        <v>19435</v>
      </c>
      <c r="F40" s="153">
        <v>297082.93</v>
      </c>
      <c r="G40" s="153">
        <v>790204.3600000001</v>
      </c>
    </row>
    <row r="41" spans="2:7" s="56" customFormat="1" ht="18" customHeight="1">
      <c r="B41" s="168">
        <v>2004</v>
      </c>
      <c r="C41" s="174" t="s">
        <v>66</v>
      </c>
      <c r="D41" s="174" t="s">
        <v>110</v>
      </c>
      <c r="E41" s="153">
        <v>4</v>
      </c>
      <c r="F41" s="153">
        <v>74.540000000000006</v>
      </c>
      <c r="G41" s="153">
        <v>196.44</v>
      </c>
    </row>
    <row r="42" spans="2:7" s="56" customFormat="1" ht="18" customHeight="1">
      <c r="B42" s="168">
        <v>2004</v>
      </c>
      <c r="C42" s="174" t="s">
        <v>67</v>
      </c>
      <c r="D42" s="174" t="s">
        <v>97</v>
      </c>
      <c r="E42" s="153">
        <v>325</v>
      </c>
      <c r="F42" s="153">
        <v>15382.06</v>
      </c>
      <c r="G42" s="153">
        <v>10342</v>
      </c>
    </row>
    <row r="43" spans="2:7" s="56" customFormat="1" ht="18" customHeight="1">
      <c r="B43" s="168">
        <v>2004</v>
      </c>
      <c r="C43" s="174" t="s">
        <v>67</v>
      </c>
      <c r="D43" s="174" t="s">
        <v>98</v>
      </c>
      <c r="E43" s="153">
        <v>40</v>
      </c>
      <c r="F43" s="153">
        <v>1249.58</v>
      </c>
      <c r="G43" s="153">
        <v>823</v>
      </c>
    </row>
    <row r="44" spans="2:7" s="56" customFormat="1" ht="18" customHeight="1">
      <c r="B44" s="168">
        <v>2004</v>
      </c>
      <c r="C44" s="174" t="s">
        <v>67</v>
      </c>
      <c r="D44" s="174" t="s">
        <v>99</v>
      </c>
      <c r="E44" s="153">
        <v>204</v>
      </c>
      <c r="F44" s="153">
        <v>5440.4900000000007</v>
      </c>
      <c r="G44" s="153">
        <v>3583</v>
      </c>
    </row>
    <row r="45" spans="2:7" s="56" customFormat="1" ht="18" customHeight="1">
      <c r="B45" s="168">
        <v>2004</v>
      </c>
      <c r="C45" s="174" t="s">
        <v>67</v>
      </c>
      <c r="D45" s="174" t="s">
        <v>100</v>
      </c>
      <c r="E45" s="153">
        <v>92</v>
      </c>
      <c r="F45" s="153">
        <v>5591.61</v>
      </c>
      <c r="G45" s="153">
        <v>3683</v>
      </c>
    </row>
    <row r="46" spans="2:7" s="56" customFormat="1" ht="18" customHeight="1">
      <c r="B46" s="168">
        <v>2004</v>
      </c>
      <c r="C46" s="174" t="s">
        <v>67</v>
      </c>
      <c r="D46" s="174" t="s">
        <v>101</v>
      </c>
      <c r="E46" s="153">
        <v>25</v>
      </c>
      <c r="F46" s="153">
        <v>912.49</v>
      </c>
      <c r="G46" s="153">
        <v>601</v>
      </c>
    </row>
    <row r="47" spans="2:7" s="56" customFormat="1" ht="18" customHeight="1">
      <c r="B47" s="168">
        <v>2004</v>
      </c>
      <c r="C47" s="174" t="s">
        <v>67</v>
      </c>
      <c r="D47" s="174" t="s">
        <v>102</v>
      </c>
      <c r="E47" s="153">
        <v>336</v>
      </c>
      <c r="F47" s="153">
        <v>13825.17</v>
      </c>
      <c r="G47" s="153">
        <v>9274</v>
      </c>
    </row>
    <row r="48" spans="2:7" s="56" customFormat="1" ht="18" customHeight="1">
      <c r="B48" s="168">
        <v>2004</v>
      </c>
      <c r="C48" s="174" t="s">
        <v>67</v>
      </c>
      <c r="D48" s="174" t="s">
        <v>103</v>
      </c>
      <c r="E48" s="153">
        <v>518</v>
      </c>
      <c r="F48" s="153">
        <v>19442.990000000002</v>
      </c>
      <c r="G48" s="153">
        <v>12862</v>
      </c>
    </row>
    <row r="49" spans="2:7" s="56" customFormat="1" ht="18" customHeight="1">
      <c r="B49" s="168">
        <v>2004</v>
      </c>
      <c r="C49" s="174" t="s">
        <v>67</v>
      </c>
      <c r="D49" s="174" t="s">
        <v>104</v>
      </c>
      <c r="E49" s="153">
        <v>75</v>
      </c>
      <c r="F49" s="153">
        <v>3469.1499999999996</v>
      </c>
      <c r="G49" s="153">
        <v>2285</v>
      </c>
    </row>
    <row r="50" spans="2:7" s="56" customFormat="1" ht="18" customHeight="1">
      <c r="B50" s="168">
        <v>2004</v>
      </c>
      <c r="C50" s="174" t="s">
        <v>67</v>
      </c>
      <c r="D50" s="174" t="s">
        <v>105</v>
      </c>
      <c r="E50" s="153">
        <v>180</v>
      </c>
      <c r="F50" s="153">
        <v>6139.93</v>
      </c>
      <c r="G50" s="153">
        <v>4044</v>
      </c>
    </row>
    <row r="51" spans="2:7" s="56" customFormat="1" ht="18" customHeight="1">
      <c r="B51" s="168">
        <v>2004</v>
      </c>
      <c r="C51" s="174" t="s">
        <v>67</v>
      </c>
      <c r="D51" s="174" t="s">
        <v>106</v>
      </c>
      <c r="E51" s="153">
        <v>270</v>
      </c>
      <c r="F51" s="153">
        <v>11104.57</v>
      </c>
      <c r="G51" s="153">
        <v>7314</v>
      </c>
    </row>
    <row r="52" spans="2:7" s="56" customFormat="1" ht="18" customHeight="1">
      <c r="B52" s="168">
        <v>2004</v>
      </c>
      <c r="C52" s="174" t="s">
        <v>67</v>
      </c>
      <c r="D52" s="174" t="s">
        <v>107</v>
      </c>
      <c r="E52" s="153">
        <v>1</v>
      </c>
      <c r="F52" s="153">
        <v>42.51</v>
      </c>
      <c r="G52" s="153">
        <v>28</v>
      </c>
    </row>
    <row r="53" spans="2:7" s="56" customFormat="1" ht="18" customHeight="1">
      <c r="B53" s="168">
        <v>2004</v>
      </c>
      <c r="C53" s="174" t="s">
        <v>67</v>
      </c>
      <c r="D53" s="174" t="s">
        <v>108</v>
      </c>
      <c r="E53" s="153">
        <v>16</v>
      </c>
      <c r="F53" s="153">
        <v>548.08000000000004</v>
      </c>
      <c r="G53" s="153">
        <v>361</v>
      </c>
    </row>
    <row r="54" spans="2:7" s="56" customFormat="1" ht="18" customHeight="1">
      <c r="B54" s="168">
        <v>2004</v>
      </c>
      <c r="C54" s="174" t="s">
        <v>67</v>
      </c>
      <c r="D54" s="174" t="s">
        <v>109</v>
      </c>
      <c r="E54" s="153">
        <v>24</v>
      </c>
      <c r="F54" s="153">
        <v>1211.54</v>
      </c>
      <c r="G54" s="153">
        <v>798</v>
      </c>
    </row>
    <row r="55" spans="2:7" s="56" customFormat="1" ht="18" customHeight="1">
      <c r="B55" s="168">
        <v>2004</v>
      </c>
      <c r="C55" s="174" t="s">
        <v>67</v>
      </c>
      <c r="D55" s="174" t="s">
        <v>110</v>
      </c>
      <c r="E55" s="153">
        <v>2</v>
      </c>
      <c r="F55" s="153">
        <v>85.02</v>
      </c>
      <c r="G55" s="153">
        <v>56</v>
      </c>
    </row>
    <row r="56" spans="2:7" s="56" customFormat="1" ht="18" customHeight="1">
      <c r="B56" s="168">
        <v>2005</v>
      </c>
      <c r="C56" s="174" t="s">
        <v>63</v>
      </c>
      <c r="D56" s="174" t="s">
        <v>97</v>
      </c>
      <c r="E56" s="153">
        <v>177</v>
      </c>
      <c r="F56" s="153">
        <v>9015.33</v>
      </c>
      <c r="G56" s="153">
        <v>2599.0500000000002</v>
      </c>
    </row>
    <row r="57" spans="2:7" s="56" customFormat="1" ht="18" customHeight="1">
      <c r="B57" s="168">
        <v>2005</v>
      </c>
      <c r="C57" s="174" t="s">
        <v>63</v>
      </c>
      <c r="D57" s="174" t="s">
        <v>98</v>
      </c>
      <c r="E57" s="153">
        <v>149</v>
      </c>
      <c r="F57" s="153">
        <v>12720.96</v>
      </c>
      <c r="G57" s="153">
        <v>4390</v>
      </c>
    </row>
    <row r="58" spans="2:7" s="56" customFormat="1" ht="18" customHeight="1">
      <c r="B58" s="168">
        <v>2005</v>
      </c>
      <c r="C58" s="174" t="s">
        <v>63</v>
      </c>
      <c r="D58" s="174" t="s">
        <v>99</v>
      </c>
      <c r="E58" s="153">
        <v>252</v>
      </c>
      <c r="F58" s="153">
        <v>5076.33</v>
      </c>
      <c r="G58" s="153">
        <v>1388.3</v>
      </c>
    </row>
    <row r="59" spans="2:7" s="56" customFormat="1" ht="18" customHeight="1">
      <c r="B59" s="168">
        <v>2005</v>
      </c>
      <c r="C59" s="174" t="s">
        <v>63</v>
      </c>
      <c r="D59" s="174" t="s">
        <v>100</v>
      </c>
      <c r="E59" s="153">
        <v>252</v>
      </c>
      <c r="F59" s="153">
        <v>10659.82</v>
      </c>
      <c r="G59" s="153">
        <v>3096.55</v>
      </c>
    </row>
    <row r="60" spans="2:7" s="56" customFormat="1" ht="18" customHeight="1">
      <c r="B60" s="168">
        <v>2005</v>
      </c>
      <c r="C60" s="174" t="s">
        <v>63</v>
      </c>
      <c r="D60" s="174" t="s">
        <v>101</v>
      </c>
      <c r="E60" s="153">
        <v>38</v>
      </c>
      <c r="F60" s="153">
        <v>455.13000000000005</v>
      </c>
      <c r="G60" s="153">
        <v>143.4</v>
      </c>
    </row>
    <row r="61" spans="2:7" s="56" customFormat="1" ht="18" customHeight="1">
      <c r="B61" s="168">
        <v>2005</v>
      </c>
      <c r="C61" s="174" t="s">
        <v>63</v>
      </c>
      <c r="D61" s="174" t="s">
        <v>102</v>
      </c>
      <c r="E61" s="153">
        <v>329</v>
      </c>
      <c r="F61" s="153">
        <v>6910.01</v>
      </c>
      <c r="G61" s="153">
        <v>2018.15</v>
      </c>
    </row>
    <row r="62" spans="2:7" s="56" customFormat="1" ht="18" customHeight="1">
      <c r="B62" s="168">
        <v>2005</v>
      </c>
      <c r="C62" s="174" t="s">
        <v>63</v>
      </c>
      <c r="D62" s="174" t="s">
        <v>103</v>
      </c>
      <c r="E62" s="153">
        <v>3228</v>
      </c>
      <c r="F62" s="153">
        <v>186381.92000000004</v>
      </c>
      <c r="G62" s="153">
        <v>60783.3</v>
      </c>
    </row>
    <row r="63" spans="2:7" s="56" customFormat="1" ht="18" customHeight="1">
      <c r="B63" s="168">
        <v>2005</v>
      </c>
      <c r="C63" s="174" t="s">
        <v>63</v>
      </c>
      <c r="D63" s="174" t="s">
        <v>104</v>
      </c>
      <c r="E63" s="153">
        <v>146</v>
      </c>
      <c r="F63" s="153">
        <v>2759.46</v>
      </c>
      <c r="G63" s="153">
        <v>799.8</v>
      </c>
    </row>
    <row r="64" spans="2:7" s="56" customFormat="1" ht="18" customHeight="1">
      <c r="B64" s="168">
        <v>2005</v>
      </c>
      <c r="C64" s="174" t="s">
        <v>63</v>
      </c>
      <c r="D64" s="174" t="s">
        <v>105</v>
      </c>
      <c r="E64" s="153">
        <v>3124</v>
      </c>
      <c r="F64" s="153">
        <v>87281.62000000001</v>
      </c>
      <c r="G64" s="153">
        <v>28746.15</v>
      </c>
    </row>
    <row r="65" spans="2:7" s="56" customFormat="1" ht="18" customHeight="1">
      <c r="B65" s="168">
        <v>2005</v>
      </c>
      <c r="C65" s="174" t="s">
        <v>63</v>
      </c>
      <c r="D65" s="174" t="s">
        <v>106</v>
      </c>
      <c r="E65" s="153">
        <v>1297</v>
      </c>
      <c r="F65" s="153">
        <v>41239.710000000006</v>
      </c>
      <c r="G65" s="153">
        <v>12981.15</v>
      </c>
    </row>
    <row r="66" spans="2:7" s="56" customFormat="1" ht="18" customHeight="1">
      <c r="B66" s="168">
        <v>2005</v>
      </c>
      <c r="C66" s="174" t="s">
        <v>63</v>
      </c>
      <c r="D66" s="174" t="s">
        <v>108</v>
      </c>
      <c r="E66" s="153">
        <v>86</v>
      </c>
      <c r="F66" s="153">
        <v>1904.5500000000002</v>
      </c>
      <c r="G66" s="153">
        <v>589.6</v>
      </c>
    </row>
    <row r="67" spans="2:7" s="56" customFormat="1" ht="18" customHeight="1">
      <c r="B67" s="168">
        <v>2005</v>
      </c>
      <c r="C67" s="174" t="s">
        <v>63</v>
      </c>
      <c r="D67" s="174" t="s">
        <v>109</v>
      </c>
      <c r="E67" s="153">
        <v>20</v>
      </c>
      <c r="F67" s="153">
        <v>394.88</v>
      </c>
      <c r="G67" s="153">
        <v>121.85</v>
      </c>
    </row>
    <row r="68" spans="2:7" s="56" customFormat="1" ht="18" customHeight="1">
      <c r="B68" s="168">
        <v>2005</v>
      </c>
      <c r="C68" s="174" t="s">
        <v>63</v>
      </c>
      <c r="D68" s="174" t="s">
        <v>110</v>
      </c>
      <c r="E68" s="153">
        <v>2</v>
      </c>
      <c r="F68" s="153">
        <v>25.6</v>
      </c>
      <c r="G68" s="153">
        <v>5.6</v>
      </c>
    </row>
    <row r="69" spans="2:7" s="56" customFormat="1" ht="18" customHeight="1">
      <c r="B69" s="168">
        <v>2005</v>
      </c>
      <c r="C69" s="174" t="s">
        <v>65</v>
      </c>
      <c r="D69" s="174" t="s">
        <v>97</v>
      </c>
      <c r="E69" s="153">
        <v>170</v>
      </c>
      <c r="F69" s="153">
        <v>9270.75</v>
      </c>
      <c r="G69" s="153">
        <v>1286</v>
      </c>
    </row>
    <row r="70" spans="2:7" s="56" customFormat="1" ht="18" customHeight="1">
      <c r="B70" s="168">
        <v>2005</v>
      </c>
      <c r="C70" s="174" t="s">
        <v>65</v>
      </c>
      <c r="D70" s="174" t="s">
        <v>98</v>
      </c>
      <c r="E70" s="153">
        <v>31</v>
      </c>
      <c r="F70" s="153">
        <v>1907.31</v>
      </c>
      <c r="G70" s="153">
        <v>264.57142857142856</v>
      </c>
    </row>
    <row r="71" spans="2:7" s="56" customFormat="1" ht="18" customHeight="1">
      <c r="B71" s="168">
        <v>2005</v>
      </c>
      <c r="C71" s="174" t="s">
        <v>65</v>
      </c>
      <c r="D71" s="174" t="s">
        <v>99</v>
      </c>
      <c r="E71" s="153">
        <v>41</v>
      </c>
      <c r="F71" s="153">
        <v>1986.6</v>
      </c>
      <c r="G71" s="153">
        <v>275.57142857142861</v>
      </c>
    </row>
    <row r="72" spans="2:7" s="56" customFormat="1" ht="18" customHeight="1">
      <c r="B72" s="168">
        <v>2005</v>
      </c>
      <c r="C72" s="174" t="s">
        <v>65</v>
      </c>
      <c r="D72" s="174" t="s">
        <v>100</v>
      </c>
      <c r="E72" s="153">
        <v>32</v>
      </c>
      <c r="F72" s="153">
        <v>1845.47</v>
      </c>
      <c r="G72" s="153">
        <v>261.14285714285717</v>
      </c>
    </row>
    <row r="73" spans="2:7" s="56" customFormat="1" ht="18" customHeight="1">
      <c r="B73" s="168">
        <v>2005</v>
      </c>
      <c r="C73" s="174" t="s">
        <v>65</v>
      </c>
      <c r="D73" s="174" t="s">
        <v>101</v>
      </c>
      <c r="E73" s="153">
        <v>119</v>
      </c>
      <c r="F73" s="153">
        <v>8282</v>
      </c>
      <c r="G73" s="153">
        <v>1148.8571428571429</v>
      </c>
    </row>
    <row r="74" spans="2:7" s="56" customFormat="1" ht="18" customHeight="1">
      <c r="B74" s="168">
        <v>2005</v>
      </c>
      <c r="C74" s="174" t="s">
        <v>65</v>
      </c>
      <c r="D74" s="174" t="s">
        <v>102</v>
      </c>
      <c r="E74" s="153">
        <v>521</v>
      </c>
      <c r="F74" s="153">
        <v>31518.54</v>
      </c>
      <c r="G74" s="153">
        <v>4391.1428571428569</v>
      </c>
    </row>
    <row r="75" spans="2:7" s="56" customFormat="1" ht="18" customHeight="1">
      <c r="B75" s="168">
        <v>2005</v>
      </c>
      <c r="C75" s="174" t="s">
        <v>65</v>
      </c>
      <c r="D75" s="174" t="s">
        <v>103</v>
      </c>
      <c r="E75" s="153">
        <v>211</v>
      </c>
      <c r="F75" s="153">
        <v>9778.34</v>
      </c>
      <c r="G75" s="153">
        <v>1359.2857142857142</v>
      </c>
    </row>
    <row r="76" spans="2:7" s="56" customFormat="1" ht="18" customHeight="1">
      <c r="B76" s="168">
        <v>2005</v>
      </c>
      <c r="C76" s="174" t="s">
        <v>65</v>
      </c>
      <c r="D76" s="174" t="s">
        <v>104</v>
      </c>
      <c r="E76" s="153">
        <v>50</v>
      </c>
      <c r="F76" s="153">
        <v>2355.23</v>
      </c>
      <c r="G76" s="153">
        <v>326.71428571428567</v>
      </c>
    </row>
    <row r="77" spans="2:7" s="56" customFormat="1" ht="18" customHeight="1">
      <c r="B77" s="168">
        <v>2005</v>
      </c>
      <c r="C77" s="174" t="s">
        <v>65</v>
      </c>
      <c r="D77" s="174" t="s">
        <v>105</v>
      </c>
      <c r="E77" s="153">
        <v>250</v>
      </c>
      <c r="F77" s="153">
        <v>11691.92</v>
      </c>
      <c r="G77" s="153">
        <v>1630.4285714285713</v>
      </c>
    </row>
    <row r="78" spans="2:7" s="56" customFormat="1" ht="18" customHeight="1">
      <c r="B78" s="168">
        <v>2005</v>
      </c>
      <c r="C78" s="174" t="s">
        <v>65</v>
      </c>
      <c r="D78" s="174" t="s">
        <v>106</v>
      </c>
      <c r="E78" s="153">
        <v>415</v>
      </c>
      <c r="F78" s="153">
        <v>16481.099999999999</v>
      </c>
      <c r="G78" s="153">
        <v>2303.5714285714289</v>
      </c>
    </row>
    <row r="79" spans="2:7" s="56" customFormat="1" ht="18" customHeight="1">
      <c r="B79" s="168">
        <v>2005</v>
      </c>
      <c r="C79" s="174" t="s">
        <v>65</v>
      </c>
      <c r="D79" s="174" t="s">
        <v>108</v>
      </c>
      <c r="E79" s="153">
        <v>5</v>
      </c>
      <c r="F79" s="153">
        <v>225.54</v>
      </c>
      <c r="G79" s="153">
        <v>31.285714285714285</v>
      </c>
    </row>
    <row r="80" spans="2:7" s="56" customFormat="1" ht="18" customHeight="1">
      <c r="B80" s="168">
        <v>2005</v>
      </c>
      <c r="C80" s="174" t="s">
        <v>65</v>
      </c>
      <c r="D80" s="174" t="s">
        <v>109</v>
      </c>
      <c r="E80" s="153">
        <v>14</v>
      </c>
      <c r="F80" s="153">
        <v>483.02</v>
      </c>
      <c r="G80" s="153">
        <v>67</v>
      </c>
    </row>
    <row r="81" spans="2:7" s="56" customFormat="1" ht="18" customHeight="1">
      <c r="B81" s="168">
        <v>2005</v>
      </c>
      <c r="C81" s="174" t="s">
        <v>65</v>
      </c>
      <c r="D81" s="174" t="s">
        <v>110</v>
      </c>
      <c r="E81" s="153">
        <v>4</v>
      </c>
      <c r="F81" s="153">
        <v>247.18</v>
      </c>
      <c r="G81" s="153">
        <v>34.285714285714285</v>
      </c>
    </row>
    <row r="82" spans="2:7" s="56" customFormat="1" ht="18" customHeight="1">
      <c r="B82" s="168">
        <v>2005</v>
      </c>
      <c r="C82" s="174" t="s">
        <v>66</v>
      </c>
      <c r="D82" s="174" t="s">
        <v>97</v>
      </c>
      <c r="E82" s="153">
        <v>56604</v>
      </c>
      <c r="F82" s="153">
        <v>523100.29</v>
      </c>
      <c r="G82" s="153">
        <v>1391576.8051999998</v>
      </c>
    </row>
    <row r="83" spans="2:7" s="56" customFormat="1" ht="18" customHeight="1">
      <c r="B83" s="168">
        <v>2005</v>
      </c>
      <c r="C83" s="174" t="s">
        <v>66</v>
      </c>
      <c r="D83" s="174" t="s">
        <v>98</v>
      </c>
      <c r="E83" s="153">
        <v>1322</v>
      </c>
      <c r="F83" s="153">
        <v>19493.390000000003</v>
      </c>
      <c r="G83" s="153">
        <v>53255.98</v>
      </c>
    </row>
    <row r="84" spans="2:7" s="56" customFormat="1" ht="18" customHeight="1">
      <c r="B84" s="168">
        <v>2005</v>
      </c>
      <c r="C84" s="174" t="s">
        <v>66</v>
      </c>
      <c r="D84" s="174" t="s">
        <v>99</v>
      </c>
      <c r="E84" s="153">
        <v>12324</v>
      </c>
      <c r="F84" s="153">
        <v>101928.26</v>
      </c>
      <c r="G84" s="153">
        <v>272669.56</v>
      </c>
    </row>
    <row r="85" spans="2:7" s="56" customFormat="1" ht="18" customHeight="1">
      <c r="B85" s="168">
        <v>2005</v>
      </c>
      <c r="C85" s="174" t="s">
        <v>66</v>
      </c>
      <c r="D85" s="174" t="s">
        <v>100</v>
      </c>
      <c r="E85" s="153">
        <v>13650</v>
      </c>
      <c r="F85" s="153">
        <v>186718.43999999997</v>
      </c>
      <c r="G85" s="153">
        <v>493937.16</v>
      </c>
    </row>
    <row r="86" spans="2:7" s="56" customFormat="1" ht="18" customHeight="1">
      <c r="B86" s="168">
        <v>2005</v>
      </c>
      <c r="C86" s="174" t="s">
        <v>66</v>
      </c>
      <c r="D86" s="174" t="s">
        <v>101</v>
      </c>
      <c r="E86" s="153">
        <v>9160</v>
      </c>
      <c r="F86" s="153">
        <v>163869.27000000002</v>
      </c>
      <c r="G86" s="153">
        <v>435455.64</v>
      </c>
    </row>
    <row r="87" spans="2:7" s="56" customFormat="1" ht="18" customHeight="1">
      <c r="B87" s="168">
        <v>2005</v>
      </c>
      <c r="C87" s="174" t="s">
        <v>66</v>
      </c>
      <c r="D87" s="174" t="s">
        <v>102</v>
      </c>
      <c r="E87" s="153">
        <v>38087</v>
      </c>
      <c r="F87" s="153">
        <v>407151.97</v>
      </c>
      <c r="G87" s="153">
        <v>1083524.96</v>
      </c>
    </row>
    <row r="88" spans="2:7" s="56" customFormat="1" ht="18" customHeight="1">
      <c r="B88" s="168">
        <v>2005</v>
      </c>
      <c r="C88" s="174" t="s">
        <v>66</v>
      </c>
      <c r="D88" s="174" t="s">
        <v>103</v>
      </c>
      <c r="E88" s="153">
        <v>191269</v>
      </c>
      <c r="F88" s="153">
        <v>3050536.59</v>
      </c>
      <c r="G88" s="153">
        <v>8206581.2400000002</v>
      </c>
    </row>
    <row r="89" spans="2:7" s="56" customFormat="1" ht="18" customHeight="1">
      <c r="B89" s="168">
        <v>2005</v>
      </c>
      <c r="C89" s="174" t="s">
        <v>66</v>
      </c>
      <c r="D89" s="174" t="s">
        <v>104</v>
      </c>
      <c r="E89" s="153">
        <v>9150</v>
      </c>
      <c r="F89" s="153">
        <v>99763.47</v>
      </c>
      <c r="G89" s="153">
        <v>272647.07999999996</v>
      </c>
    </row>
    <row r="90" spans="2:7" s="56" customFormat="1" ht="18" customHeight="1">
      <c r="B90" s="168">
        <v>2005</v>
      </c>
      <c r="C90" s="174" t="s">
        <v>66</v>
      </c>
      <c r="D90" s="174" t="s">
        <v>105</v>
      </c>
      <c r="E90" s="153">
        <v>50800</v>
      </c>
      <c r="F90" s="153">
        <v>430525.71000000008</v>
      </c>
      <c r="G90" s="153">
        <v>1176189.58</v>
      </c>
    </row>
    <row r="91" spans="2:7" s="56" customFormat="1" ht="18" customHeight="1">
      <c r="B91" s="168">
        <v>2005</v>
      </c>
      <c r="C91" s="174" t="s">
        <v>66</v>
      </c>
      <c r="D91" s="174" t="s">
        <v>106</v>
      </c>
      <c r="E91" s="153">
        <v>56904</v>
      </c>
      <c r="F91" s="153">
        <v>1239201.93</v>
      </c>
      <c r="G91" s="153">
        <v>3333362.48</v>
      </c>
    </row>
    <row r="92" spans="2:7" s="56" customFormat="1" ht="18" customHeight="1">
      <c r="B92" s="168">
        <v>2005</v>
      </c>
      <c r="C92" s="174" t="s">
        <v>66</v>
      </c>
      <c r="D92" s="174" t="s">
        <v>107</v>
      </c>
      <c r="E92" s="153">
        <v>28</v>
      </c>
      <c r="F92" s="153">
        <v>225.18</v>
      </c>
      <c r="G92" s="153">
        <v>597.88</v>
      </c>
    </row>
    <row r="93" spans="2:7" s="56" customFormat="1" ht="18" customHeight="1">
      <c r="B93" s="168">
        <v>2005</v>
      </c>
      <c r="C93" s="174" t="s">
        <v>66</v>
      </c>
      <c r="D93" s="174" t="s">
        <v>108</v>
      </c>
      <c r="E93" s="153">
        <v>826</v>
      </c>
      <c r="F93" s="153">
        <v>5833.89</v>
      </c>
      <c r="G93" s="153">
        <v>15464.44</v>
      </c>
    </row>
    <row r="94" spans="2:7" s="56" customFormat="1" ht="18" customHeight="1">
      <c r="B94" s="168">
        <v>2005</v>
      </c>
      <c r="C94" s="174" t="s">
        <v>66</v>
      </c>
      <c r="D94" s="174" t="s">
        <v>109</v>
      </c>
      <c r="E94" s="153">
        <v>16964</v>
      </c>
      <c r="F94" s="153">
        <v>294799.89999999997</v>
      </c>
      <c r="G94" s="153">
        <v>782589.36</v>
      </c>
    </row>
    <row r="95" spans="2:7" s="56" customFormat="1" ht="18" customHeight="1">
      <c r="B95" s="168">
        <v>2005</v>
      </c>
      <c r="C95" s="174" t="s">
        <v>66</v>
      </c>
      <c r="D95" s="174" t="s">
        <v>110</v>
      </c>
      <c r="E95" s="153">
        <v>4</v>
      </c>
      <c r="F95" s="153">
        <v>39.229999999999997</v>
      </c>
      <c r="G95" s="153">
        <v>107.80000000000001</v>
      </c>
    </row>
    <row r="96" spans="2:7" s="56" customFormat="1" ht="18" customHeight="1">
      <c r="B96" s="168">
        <v>2005</v>
      </c>
      <c r="C96" s="174" t="s">
        <v>67</v>
      </c>
      <c r="D96" s="174" t="s">
        <v>97</v>
      </c>
      <c r="E96" s="153">
        <v>385</v>
      </c>
      <c r="F96" s="153">
        <v>14231.43</v>
      </c>
      <c r="G96" s="153">
        <v>10086</v>
      </c>
    </row>
    <row r="97" spans="2:7" s="56" customFormat="1" ht="18" customHeight="1">
      <c r="B97" s="168">
        <v>2005</v>
      </c>
      <c r="C97" s="174" t="s">
        <v>67</v>
      </c>
      <c r="D97" s="174" t="s">
        <v>98</v>
      </c>
      <c r="E97" s="153">
        <v>37</v>
      </c>
      <c r="F97" s="153">
        <v>1107.1099999999999</v>
      </c>
      <c r="G97" s="153">
        <v>781</v>
      </c>
    </row>
    <row r="98" spans="2:7" s="56" customFormat="1" ht="18" customHeight="1">
      <c r="B98" s="168">
        <v>2005</v>
      </c>
      <c r="C98" s="174" t="s">
        <v>67</v>
      </c>
      <c r="D98" s="174" t="s">
        <v>99</v>
      </c>
      <c r="E98" s="153">
        <v>180</v>
      </c>
      <c r="F98" s="153">
        <v>4067.37</v>
      </c>
      <c r="G98" s="153">
        <v>2780</v>
      </c>
    </row>
    <row r="99" spans="2:7" s="56" customFormat="1" ht="18" customHeight="1">
      <c r="B99" s="168">
        <v>2005</v>
      </c>
      <c r="C99" s="174" t="s">
        <v>67</v>
      </c>
      <c r="D99" s="174" t="s">
        <v>100</v>
      </c>
      <c r="E99" s="153">
        <v>141</v>
      </c>
      <c r="F99" s="153">
        <v>6218.26</v>
      </c>
      <c r="G99" s="153">
        <v>4250</v>
      </c>
    </row>
    <row r="100" spans="2:7" s="56" customFormat="1" ht="18" customHeight="1">
      <c r="B100" s="168">
        <v>2005</v>
      </c>
      <c r="C100" s="174" t="s">
        <v>67</v>
      </c>
      <c r="D100" s="174" t="s">
        <v>101</v>
      </c>
      <c r="E100" s="153">
        <v>39</v>
      </c>
      <c r="F100" s="153">
        <v>1769.09</v>
      </c>
      <c r="G100" s="153">
        <v>1359</v>
      </c>
    </row>
    <row r="101" spans="2:7" s="56" customFormat="1" ht="18" customHeight="1">
      <c r="B101" s="168">
        <v>2005</v>
      </c>
      <c r="C101" s="174" t="s">
        <v>67</v>
      </c>
      <c r="D101" s="174" t="s">
        <v>102</v>
      </c>
      <c r="E101" s="153">
        <v>408</v>
      </c>
      <c r="F101" s="153">
        <v>16143.25</v>
      </c>
      <c r="G101" s="153">
        <v>11158</v>
      </c>
    </row>
    <row r="102" spans="2:7" s="56" customFormat="1" ht="18" customHeight="1">
      <c r="B102" s="168">
        <v>2005</v>
      </c>
      <c r="C102" s="174" t="s">
        <v>67</v>
      </c>
      <c r="D102" s="174" t="s">
        <v>103</v>
      </c>
      <c r="E102" s="153">
        <v>493</v>
      </c>
      <c r="F102" s="153">
        <v>19396.149999999998</v>
      </c>
      <c r="G102" s="153">
        <v>13318</v>
      </c>
    </row>
    <row r="103" spans="2:7" s="56" customFormat="1" ht="18" customHeight="1">
      <c r="B103" s="168">
        <v>2005</v>
      </c>
      <c r="C103" s="174" t="s">
        <v>67</v>
      </c>
      <c r="D103" s="174" t="s">
        <v>104</v>
      </c>
      <c r="E103" s="153">
        <v>69</v>
      </c>
      <c r="F103" s="153">
        <v>3224.45</v>
      </c>
      <c r="G103" s="153">
        <v>2224.5</v>
      </c>
    </row>
    <row r="104" spans="2:7" s="56" customFormat="1" ht="18" customHeight="1">
      <c r="B104" s="168">
        <v>2005</v>
      </c>
      <c r="C104" s="174" t="s">
        <v>67</v>
      </c>
      <c r="D104" s="174" t="s">
        <v>105</v>
      </c>
      <c r="E104" s="153">
        <v>187</v>
      </c>
      <c r="F104" s="153">
        <v>6553.32</v>
      </c>
      <c r="G104" s="153">
        <v>4596</v>
      </c>
    </row>
    <row r="105" spans="2:7" s="56" customFormat="1" ht="18" customHeight="1">
      <c r="B105" s="168">
        <v>2005</v>
      </c>
      <c r="C105" s="174" t="s">
        <v>67</v>
      </c>
      <c r="D105" s="174" t="s">
        <v>106</v>
      </c>
      <c r="E105" s="153">
        <v>270</v>
      </c>
      <c r="F105" s="153">
        <v>11726.480000000001</v>
      </c>
      <c r="G105" s="153">
        <v>8108</v>
      </c>
    </row>
    <row r="106" spans="2:7" s="56" customFormat="1" ht="18" customHeight="1">
      <c r="B106" s="168">
        <v>2005</v>
      </c>
      <c r="C106" s="174" t="s">
        <v>67</v>
      </c>
      <c r="D106" s="174" t="s">
        <v>107</v>
      </c>
      <c r="E106" s="153">
        <v>1</v>
      </c>
      <c r="F106" s="153">
        <v>79.06</v>
      </c>
      <c r="G106" s="153">
        <v>56</v>
      </c>
    </row>
    <row r="107" spans="2:7" s="56" customFormat="1" ht="18" customHeight="1">
      <c r="B107" s="168">
        <v>2005</v>
      </c>
      <c r="C107" s="174" t="s">
        <v>67</v>
      </c>
      <c r="D107" s="174" t="s">
        <v>108</v>
      </c>
      <c r="E107" s="153">
        <v>12</v>
      </c>
      <c r="F107" s="153">
        <v>276.91000000000003</v>
      </c>
      <c r="G107" s="153">
        <v>184</v>
      </c>
    </row>
    <row r="108" spans="2:7" s="56" customFormat="1" ht="18" customHeight="1">
      <c r="B108" s="168">
        <v>2005</v>
      </c>
      <c r="C108" s="174" t="s">
        <v>67</v>
      </c>
      <c r="D108" s="174" t="s">
        <v>109</v>
      </c>
      <c r="E108" s="153">
        <v>44</v>
      </c>
      <c r="F108" s="153">
        <v>1782.68</v>
      </c>
      <c r="G108" s="153">
        <v>1336</v>
      </c>
    </row>
    <row r="109" spans="2:7" s="56" customFormat="1" ht="18" customHeight="1">
      <c r="B109" s="168">
        <v>2006</v>
      </c>
      <c r="C109" s="174" t="s">
        <v>63</v>
      </c>
      <c r="D109" s="174" t="s">
        <v>97</v>
      </c>
      <c r="E109" s="153">
        <v>220</v>
      </c>
      <c r="F109" s="153">
        <v>15733.36</v>
      </c>
      <c r="G109" s="153">
        <v>5052.1000000000004</v>
      </c>
    </row>
    <row r="110" spans="2:7" s="56" customFormat="1" ht="18" customHeight="1">
      <c r="B110" s="168">
        <v>2006</v>
      </c>
      <c r="C110" s="174" t="s">
        <v>63</v>
      </c>
      <c r="D110" s="174" t="s">
        <v>98</v>
      </c>
      <c r="E110" s="153">
        <v>229</v>
      </c>
      <c r="F110" s="153">
        <v>15923.85</v>
      </c>
      <c r="G110" s="153">
        <v>5337.85</v>
      </c>
    </row>
    <row r="111" spans="2:7" s="56" customFormat="1" ht="18" customHeight="1">
      <c r="B111" s="168">
        <v>2006</v>
      </c>
      <c r="C111" s="174" t="s">
        <v>63</v>
      </c>
      <c r="D111" s="174" t="s">
        <v>99</v>
      </c>
      <c r="E111" s="153">
        <v>183</v>
      </c>
      <c r="F111" s="153">
        <v>4898.5700000000006</v>
      </c>
      <c r="G111" s="153">
        <v>1377.35</v>
      </c>
    </row>
    <row r="112" spans="2:7" s="56" customFormat="1" ht="18" customHeight="1">
      <c r="B112" s="168">
        <v>2006</v>
      </c>
      <c r="C112" s="174" t="s">
        <v>63</v>
      </c>
      <c r="D112" s="174" t="s">
        <v>100</v>
      </c>
      <c r="E112" s="153">
        <v>365</v>
      </c>
      <c r="F112" s="153">
        <v>24101.96</v>
      </c>
      <c r="G112" s="153">
        <v>7088.7</v>
      </c>
    </row>
    <row r="113" spans="2:7" s="56" customFormat="1" ht="18" customHeight="1">
      <c r="B113" s="168">
        <v>2006</v>
      </c>
      <c r="C113" s="174" t="s">
        <v>63</v>
      </c>
      <c r="D113" s="174" t="s">
        <v>101</v>
      </c>
      <c r="E113" s="153">
        <v>139</v>
      </c>
      <c r="F113" s="153">
        <v>2028.71</v>
      </c>
      <c r="G113" s="153">
        <v>684.15</v>
      </c>
    </row>
    <row r="114" spans="2:7" s="56" customFormat="1" ht="18" customHeight="1">
      <c r="B114" s="168">
        <v>2006</v>
      </c>
      <c r="C114" s="174" t="s">
        <v>63</v>
      </c>
      <c r="D114" s="174" t="s">
        <v>102</v>
      </c>
      <c r="E114" s="153">
        <v>407</v>
      </c>
      <c r="F114" s="153">
        <v>11575.34</v>
      </c>
      <c r="G114" s="153">
        <v>3719.6</v>
      </c>
    </row>
    <row r="115" spans="2:7" s="56" customFormat="1" ht="18" customHeight="1">
      <c r="B115" s="168">
        <v>2006</v>
      </c>
      <c r="C115" s="174" t="s">
        <v>63</v>
      </c>
      <c r="D115" s="174" t="s">
        <v>103</v>
      </c>
      <c r="E115" s="153">
        <v>5054</v>
      </c>
      <c r="F115" s="153">
        <v>243913.27000000005</v>
      </c>
      <c r="G115" s="153">
        <v>79009.799999999988</v>
      </c>
    </row>
    <row r="116" spans="2:7" s="56" customFormat="1" ht="18" customHeight="1">
      <c r="B116" s="168">
        <v>2006</v>
      </c>
      <c r="C116" s="174" t="s">
        <v>63</v>
      </c>
      <c r="D116" s="174" t="s">
        <v>104</v>
      </c>
      <c r="E116" s="153">
        <v>174</v>
      </c>
      <c r="F116" s="153">
        <v>4488.8600000000006</v>
      </c>
      <c r="G116" s="153">
        <v>1500.6</v>
      </c>
    </row>
    <row r="117" spans="2:7" s="56" customFormat="1" ht="18" customHeight="1">
      <c r="B117" s="168">
        <v>2006</v>
      </c>
      <c r="C117" s="174" t="s">
        <v>63</v>
      </c>
      <c r="D117" s="174" t="s">
        <v>105</v>
      </c>
      <c r="E117" s="153">
        <v>7124</v>
      </c>
      <c r="F117" s="153">
        <v>247903.37999999998</v>
      </c>
      <c r="G117" s="153">
        <v>82171.350000000006</v>
      </c>
    </row>
    <row r="118" spans="2:7" s="56" customFormat="1" ht="18" customHeight="1">
      <c r="B118" s="168">
        <v>2006</v>
      </c>
      <c r="C118" s="174" t="s">
        <v>63</v>
      </c>
      <c r="D118" s="174" t="s">
        <v>106</v>
      </c>
      <c r="E118" s="153">
        <v>1580</v>
      </c>
      <c r="F118" s="153">
        <v>59206.240000000005</v>
      </c>
      <c r="G118" s="153">
        <v>19096.650000000001</v>
      </c>
    </row>
    <row r="119" spans="2:7" s="56" customFormat="1" ht="18" customHeight="1">
      <c r="B119" s="168">
        <v>2006</v>
      </c>
      <c r="C119" s="174" t="s">
        <v>63</v>
      </c>
      <c r="D119" s="174" t="s">
        <v>108</v>
      </c>
      <c r="E119" s="153">
        <v>122</v>
      </c>
      <c r="F119" s="153">
        <v>4387.0199999999995</v>
      </c>
      <c r="G119" s="153">
        <v>1361.75</v>
      </c>
    </row>
    <row r="120" spans="2:7" s="56" customFormat="1" ht="18" customHeight="1">
      <c r="B120" s="168">
        <v>2006</v>
      </c>
      <c r="C120" s="174" t="s">
        <v>63</v>
      </c>
      <c r="D120" s="174" t="s">
        <v>109</v>
      </c>
      <c r="E120" s="153">
        <v>28</v>
      </c>
      <c r="F120" s="153">
        <v>722.88</v>
      </c>
      <c r="G120" s="153">
        <v>234.25</v>
      </c>
    </row>
    <row r="121" spans="2:7" s="56" customFormat="1" ht="18" customHeight="1">
      <c r="B121" s="168">
        <v>2006</v>
      </c>
      <c r="C121" s="174" t="s">
        <v>63</v>
      </c>
      <c r="D121" s="174" t="s">
        <v>110</v>
      </c>
      <c r="E121" s="153">
        <v>2</v>
      </c>
      <c r="F121" s="153">
        <v>6.72</v>
      </c>
      <c r="G121" s="153">
        <v>5.25</v>
      </c>
    </row>
    <row r="122" spans="2:7" s="56" customFormat="1" ht="18" customHeight="1">
      <c r="B122" s="168">
        <v>2006</v>
      </c>
      <c r="C122" s="174" t="s">
        <v>65</v>
      </c>
      <c r="D122" s="174" t="s">
        <v>97</v>
      </c>
      <c r="E122" s="153">
        <v>179</v>
      </c>
      <c r="F122" s="153">
        <v>9583.77</v>
      </c>
      <c r="G122" s="153">
        <v>1341</v>
      </c>
    </row>
    <row r="123" spans="2:7" s="56" customFormat="1" ht="18" customHeight="1">
      <c r="B123" s="168">
        <v>2006</v>
      </c>
      <c r="C123" s="174" t="s">
        <v>65</v>
      </c>
      <c r="D123" s="174" t="s">
        <v>98</v>
      </c>
      <c r="E123" s="153">
        <v>16</v>
      </c>
      <c r="F123" s="153">
        <v>1011.33</v>
      </c>
      <c r="G123" s="153">
        <v>140.28571428571428</v>
      </c>
    </row>
    <row r="124" spans="2:7" s="56" customFormat="1" ht="18" customHeight="1">
      <c r="B124" s="168">
        <v>2006</v>
      </c>
      <c r="C124" s="174" t="s">
        <v>65</v>
      </c>
      <c r="D124" s="174" t="s">
        <v>99</v>
      </c>
      <c r="E124" s="153">
        <v>12</v>
      </c>
      <c r="F124" s="153">
        <v>515.97</v>
      </c>
      <c r="G124" s="153">
        <v>71.571428571428584</v>
      </c>
    </row>
    <row r="125" spans="2:7" s="56" customFormat="1" ht="18" customHeight="1">
      <c r="B125" s="168">
        <v>2006</v>
      </c>
      <c r="C125" s="174" t="s">
        <v>65</v>
      </c>
      <c r="D125" s="174" t="s">
        <v>100</v>
      </c>
      <c r="E125" s="153">
        <v>26</v>
      </c>
      <c r="F125" s="153">
        <v>1348.06</v>
      </c>
      <c r="G125" s="153">
        <v>187</v>
      </c>
    </row>
    <row r="126" spans="2:7" s="56" customFormat="1" ht="18" customHeight="1">
      <c r="B126" s="168">
        <v>2006</v>
      </c>
      <c r="C126" s="174" t="s">
        <v>65</v>
      </c>
      <c r="D126" s="174" t="s">
        <v>101</v>
      </c>
      <c r="E126" s="153">
        <v>70</v>
      </c>
      <c r="F126" s="153">
        <v>7128.53</v>
      </c>
      <c r="G126" s="153">
        <v>988.85714285714289</v>
      </c>
    </row>
    <row r="127" spans="2:7" s="56" customFormat="1" ht="18" customHeight="1">
      <c r="B127" s="168">
        <v>2006</v>
      </c>
      <c r="C127" s="174" t="s">
        <v>65</v>
      </c>
      <c r="D127" s="174" t="s">
        <v>102</v>
      </c>
      <c r="E127" s="153">
        <v>333</v>
      </c>
      <c r="F127" s="153">
        <v>20729.78</v>
      </c>
      <c r="G127" s="153">
        <v>2905.5714285714284</v>
      </c>
    </row>
    <row r="128" spans="2:7" s="56" customFormat="1" ht="18" customHeight="1">
      <c r="B128" s="168">
        <v>2006</v>
      </c>
      <c r="C128" s="174" t="s">
        <v>65</v>
      </c>
      <c r="D128" s="174" t="s">
        <v>103</v>
      </c>
      <c r="E128" s="153">
        <v>164</v>
      </c>
      <c r="F128" s="153">
        <v>7704.31</v>
      </c>
      <c r="G128" s="153">
        <v>1080.5714285714284</v>
      </c>
    </row>
    <row r="129" spans="2:7" s="56" customFormat="1" ht="18" customHeight="1">
      <c r="B129" s="168">
        <v>2006</v>
      </c>
      <c r="C129" s="174" t="s">
        <v>65</v>
      </c>
      <c r="D129" s="174" t="s">
        <v>104</v>
      </c>
      <c r="E129" s="153">
        <v>58</v>
      </c>
      <c r="F129" s="153">
        <v>3375.8900000000003</v>
      </c>
      <c r="G129" s="153">
        <v>468.28571428571428</v>
      </c>
    </row>
    <row r="130" spans="2:7" s="56" customFormat="1" ht="18" customHeight="1">
      <c r="B130" s="168">
        <v>2006</v>
      </c>
      <c r="C130" s="174" t="s">
        <v>65</v>
      </c>
      <c r="D130" s="174" t="s">
        <v>105</v>
      </c>
      <c r="E130" s="153">
        <v>181</v>
      </c>
      <c r="F130" s="153">
        <v>8451.01</v>
      </c>
      <c r="G130" s="153">
        <v>1172.2857142857142</v>
      </c>
    </row>
    <row r="131" spans="2:7" s="56" customFormat="1" ht="18" customHeight="1">
      <c r="B131" s="168">
        <v>2006</v>
      </c>
      <c r="C131" s="174" t="s">
        <v>65</v>
      </c>
      <c r="D131" s="174" t="s">
        <v>106</v>
      </c>
      <c r="E131" s="153">
        <v>484</v>
      </c>
      <c r="F131" s="153">
        <v>18916.78</v>
      </c>
      <c r="G131" s="153">
        <v>2635.2857142857142</v>
      </c>
    </row>
    <row r="132" spans="2:7" s="56" customFormat="1" ht="18" customHeight="1">
      <c r="B132" s="168">
        <v>2006</v>
      </c>
      <c r="C132" s="174" t="s">
        <v>65</v>
      </c>
      <c r="D132" s="174" t="s">
        <v>108</v>
      </c>
      <c r="E132" s="153">
        <v>6</v>
      </c>
      <c r="F132" s="153">
        <v>165.8</v>
      </c>
      <c r="G132" s="153">
        <v>23</v>
      </c>
    </row>
    <row r="133" spans="2:7" s="56" customFormat="1" ht="18" customHeight="1">
      <c r="B133" s="168">
        <v>2006</v>
      </c>
      <c r="C133" s="174" t="s">
        <v>65</v>
      </c>
      <c r="D133" s="174" t="s">
        <v>109</v>
      </c>
      <c r="E133" s="153">
        <v>13</v>
      </c>
      <c r="F133" s="153">
        <v>679.7</v>
      </c>
      <c r="G133" s="153">
        <v>94.285714285714292</v>
      </c>
    </row>
    <row r="134" spans="2:7" s="56" customFormat="1" ht="18" customHeight="1">
      <c r="B134" s="168">
        <v>2006</v>
      </c>
      <c r="C134" s="174" t="s">
        <v>65</v>
      </c>
      <c r="D134" s="174" t="s">
        <v>110</v>
      </c>
      <c r="E134" s="153">
        <v>9</v>
      </c>
      <c r="F134" s="153">
        <v>630.27</v>
      </c>
      <c r="G134" s="153">
        <v>87.428571428571431</v>
      </c>
    </row>
    <row r="135" spans="2:7" s="56" customFormat="1" ht="18" customHeight="1">
      <c r="B135" s="168">
        <v>2006</v>
      </c>
      <c r="C135" s="174" t="s">
        <v>66</v>
      </c>
      <c r="D135" s="174" t="s">
        <v>97</v>
      </c>
      <c r="E135" s="153">
        <v>65821</v>
      </c>
      <c r="F135" s="153">
        <v>610924.46999999986</v>
      </c>
      <c r="G135" s="153">
        <v>1628768.4</v>
      </c>
    </row>
    <row r="136" spans="2:7" s="56" customFormat="1" ht="18" customHeight="1">
      <c r="B136" s="168">
        <v>2006</v>
      </c>
      <c r="C136" s="174" t="s">
        <v>66</v>
      </c>
      <c r="D136" s="174" t="s">
        <v>98</v>
      </c>
      <c r="E136" s="153">
        <v>1794</v>
      </c>
      <c r="F136" s="153">
        <v>30892.460000000003</v>
      </c>
      <c r="G136" s="153">
        <v>84116.64</v>
      </c>
    </row>
    <row r="137" spans="2:7" s="56" customFormat="1" ht="18" customHeight="1">
      <c r="B137" s="168">
        <v>2006</v>
      </c>
      <c r="C137" s="174" t="s">
        <v>66</v>
      </c>
      <c r="D137" s="174" t="s">
        <v>99</v>
      </c>
      <c r="E137" s="153">
        <v>12944</v>
      </c>
      <c r="F137" s="153">
        <v>117608.44</v>
      </c>
      <c r="G137" s="153">
        <v>315076.21999999997</v>
      </c>
    </row>
    <row r="138" spans="2:7" s="56" customFormat="1" ht="18" customHeight="1">
      <c r="B138" s="168">
        <v>2006</v>
      </c>
      <c r="C138" s="174" t="s">
        <v>66</v>
      </c>
      <c r="D138" s="174" t="s">
        <v>100</v>
      </c>
      <c r="E138" s="153">
        <v>14968</v>
      </c>
      <c r="F138" s="153">
        <v>251320.17</v>
      </c>
      <c r="G138" s="153">
        <v>668386.83999999985</v>
      </c>
    </row>
    <row r="139" spans="2:7" s="56" customFormat="1" ht="18" customHeight="1">
      <c r="B139" s="168">
        <v>2006</v>
      </c>
      <c r="C139" s="174" t="s">
        <v>66</v>
      </c>
      <c r="D139" s="174" t="s">
        <v>101</v>
      </c>
      <c r="E139" s="153">
        <v>10515</v>
      </c>
      <c r="F139" s="153">
        <v>200518.05</v>
      </c>
      <c r="G139" s="153">
        <v>533911</v>
      </c>
    </row>
    <row r="140" spans="2:7" s="56" customFormat="1" ht="18" customHeight="1">
      <c r="B140" s="168">
        <v>2006</v>
      </c>
      <c r="C140" s="174" t="s">
        <v>66</v>
      </c>
      <c r="D140" s="174" t="s">
        <v>102</v>
      </c>
      <c r="E140" s="153">
        <v>41265</v>
      </c>
      <c r="F140" s="153">
        <v>492723.92999999993</v>
      </c>
      <c r="G140" s="153">
        <v>1319340.8640000001</v>
      </c>
    </row>
    <row r="141" spans="2:7" s="56" customFormat="1" ht="18" customHeight="1">
      <c r="B141" s="168">
        <v>2006</v>
      </c>
      <c r="C141" s="174" t="s">
        <v>66</v>
      </c>
      <c r="D141" s="174" t="s">
        <v>103</v>
      </c>
      <c r="E141" s="153">
        <v>204168</v>
      </c>
      <c r="F141" s="153">
        <v>3275449.9799999991</v>
      </c>
      <c r="G141" s="153">
        <v>8783986.938000001</v>
      </c>
    </row>
    <row r="142" spans="2:7" s="56" customFormat="1" ht="18" customHeight="1">
      <c r="B142" s="168">
        <v>2006</v>
      </c>
      <c r="C142" s="174" t="s">
        <v>66</v>
      </c>
      <c r="D142" s="174" t="s">
        <v>104</v>
      </c>
      <c r="E142" s="153">
        <v>9548</v>
      </c>
      <c r="F142" s="153">
        <v>110251.74999999999</v>
      </c>
      <c r="G142" s="153">
        <v>299533.63999999996</v>
      </c>
    </row>
    <row r="143" spans="2:7" s="56" customFormat="1" ht="18" customHeight="1">
      <c r="B143" s="168">
        <v>2006</v>
      </c>
      <c r="C143" s="174" t="s">
        <v>66</v>
      </c>
      <c r="D143" s="174" t="s">
        <v>105</v>
      </c>
      <c r="E143" s="153">
        <v>50217</v>
      </c>
      <c r="F143" s="153">
        <v>447367.55</v>
      </c>
      <c r="G143" s="153">
        <v>1223313.48</v>
      </c>
    </row>
    <row r="144" spans="2:7" s="56" customFormat="1" ht="18" customHeight="1">
      <c r="B144" s="168">
        <v>2006</v>
      </c>
      <c r="C144" s="174" t="s">
        <v>66</v>
      </c>
      <c r="D144" s="174" t="s">
        <v>106</v>
      </c>
      <c r="E144" s="153">
        <v>62425</v>
      </c>
      <c r="F144" s="153">
        <v>1389265.37</v>
      </c>
      <c r="G144" s="153">
        <v>3751239.3467999999</v>
      </c>
    </row>
    <row r="145" spans="2:7" s="56" customFormat="1" ht="18" customHeight="1">
      <c r="B145" s="168">
        <v>2006</v>
      </c>
      <c r="C145" s="174" t="s">
        <v>66</v>
      </c>
      <c r="D145" s="174" t="s">
        <v>107</v>
      </c>
      <c r="E145" s="153">
        <v>55</v>
      </c>
      <c r="F145" s="153">
        <v>412.58</v>
      </c>
      <c r="G145" s="153">
        <v>1130.92</v>
      </c>
    </row>
    <row r="146" spans="2:7" s="56" customFormat="1" ht="18" customHeight="1">
      <c r="B146" s="168">
        <v>2006</v>
      </c>
      <c r="C146" s="174" t="s">
        <v>66</v>
      </c>
      <c r="D146" s="174" t="s">
        <v>108</v>
      </c>
      <c r="E146" s="153">
        <v>924</v>
      </c>
      <c r="F146" s="153">
        <v>9815.16</v>
      </c>
      <c r="G146" s="153">
        <v>25986.92</v>
      </c>
    </row>
    <row r="147" spans="2:7" s="56" customFormat="1" ht="18" customHeight="1">
      <c r="B147" s="168">
        <v>2006</v>
      </c>
      <c r="C147" s="174" t="s">
        <v>66</v>
      </c>
      <c r="D147" s="174" t="s">
        <v>109</v>
      </c>
      <c r="E147" s="153">
        <v>14792</v>
      </c>
      <c r="F147" s="153">
        <v>291949.96000000002</v>
      </c>
      <c r="G147" s="153">
        <v>777540.32</v>
      </c>
    </row>
    <row r="148" spans="2:7" s="56" customFormat="1" ht="18" customHeight="1">
      <c r="B148" s="168">
        <v>2006</v>
      </c>
      <c r="C148" s="174" t="s">
        <v>66</v>
      </c>
      <c r="D148" s="174" t="s">
        <v>110</v>
      </c>
      <c r="E148" s="153">
        <v>11</v>
      </c>
      <c r="F148" s="153">
        <v>176.57000000000002</v>
      </c>
      <c r="G148" s="153">
        <v>469</v>
      </c>
    </row>
    <row r="149" spans="2:7" s="56" customFormat="1" ht="18" customHeight="1">
      <c r="B149" s="168">
        <v>2006</v>
      </c>
      <c r="C149" s="174" t="s">
        <v>67</v>
      </c>
      <c r="D149" s="174" t="s">
        <v>97</v>
      </c>
      <c r="E149" s="153">
        <v>309</v>
      </c>
      <c r="F149" s="153">
        <v>10975.27</v>
      </c>
      <c r="G149" s="153">
        <v>7803</v>
      </c>
    </row>
    <row r="150" spans="2:7" s="56" customFormat="1" ht="18" customHeight="1">
      <c r="B150" s="168">
        <v>2006</v>
      </c>
      <c r="C150" s="174" t="s">
        <v>67</v>
      </c>
      <c r="D150" s="174" t="s">
        <v>98</v>
      </c>
      <c r="E150" s="153">
        <v>39</v>
      </c>
      <c r="F150" s="153">
        <v>1485.2600000000002</v>
      </c>
      <c r="G150" s="153">
        <v>1052</v>
      </c>
    </row>
    <row r="151" spans="2:7" s="56" customFormat="1" ht="18" customHeight="1">
      <c r="B151" s="168">
        <v>2006</v>
      </c>
      <c r="C151" s="174" t="s">
        <v>67</v>
      </c>
      <c r="D151" s="174" t="s">
        <v>99</v>
      </c>
      <c r="E151" s="153">
        <v>116</v>
      </c>
      <c r="F151" s="153">
        <v>3079.33</v>
      </c>
      <c r="G151" s="153">
        <v>2237</v>
      </c>
    </row>
    <row r="152" spans="2:7" s="56" customFormat="1" ht="18" customHeight="1">
      <c r="B152" s="168">
        <v>2006</v>
      </c>
      <c r="C152" s="174" t="s">
        <v>67</v>
      </c>
      <c r="D152" s="174" t="s">
        <v>100</v>
      </c>
      <c r="E152" s="153">
        <v>186</v>
      </c>
      <c r="F152" s="153">
        <v>7489.58</v>
      </c>
      <c r="G152" s="153">
        <v>5306</v>
      </c>
    </row>
    <row r="153" spans="2:7" s="56" customFormat="1" ht="18" customHeight="1">
      <c r="B153" s="168">
        <v>2006</v>
      </c>
      <c r="C153" s="174" t="s">
        <v>67</v>
      </c>
      <c r="D153" s="174" t="s">
        <v>101</v>
      </c>
      <c r="E153" s="153">
        <v>62</v>
      </c>
      <c r="F153" s="153">
        <v>2712.06</v>
      </c>
      <c r="G153" s="153">
        <v>2257</v>
      </c>
    </row>
    <row r="154" spans="2:7" s="56" customFormat="1" ht="18" customHeight="1">
      <c r="B154" s="168">
        <v>2006</v>
      </c>
      <c r="C154" s="174" t="s">
        <v>67</v>
      </c>
      <c r="D154" s="174" t="s">
        <v>102</v>
      </c>
      <c r="E154" s="153">
        <v>395</v>
      </c>
      <c r="F154" s="153">
        <v>15346.42</v>
      </c>
      <c r="G154" s="153">
        <v>10927.5</v>
      </c>
    </row>
    <row r="155" spans="2:7" s="56" customFormat="1" ht="18" customHeight="1">
      <c r="B155" s="168">
        <v>2006</v>
      </c>
      <c r="C155" s="174" t="s">
        <v>67</v>
      </c>
      <c r="D155" s="174" t="s">
        <v>103</v>
      </c>
      <c r="E155" s="153">
        <v>490</v>
      </c>
      <c r="F155" s="153">
        <v>18736.559999999998</v>
      </c>
      <c r="G155" s="153">
        <v>13356</v>
      </c>
    </row>
    <row r="156" spans="2:7" s="56" customFormat="1" ht="18" customHeight="1">
      <c r="B156" s="168">
        <v>2006</v>
      </c>
      <c r="C156" s="174" t="s">
        <v>67</v>
      </c>
      <c r="D156" s="174" t="s">
        <v>104</v>
      </c>
      <c r="E156" s="153">
        <v>120</v>
      </c>
      <c r="F156" s="153">
        <v>4939.96</v>
      </c>
      <c r="G156" s="153">
        <v>3583</v>
      </c>
    </row>
    <row r="157" spans="2:7" s="56" customFormat="1" ht="18" customHeight="1">
      <c r="B157" s="168">
        <v>2006</v>
      </c>
      <c r="C157" s="174" t="s">
        <v>67</v>
      </c>
      <c r="D157" s="174" t="s">
        <v>105</v>
      </c>
      <c r="E157" s="153">
        <v>233</v>
      </c>
      <c r="F157" s="153">
        <v>7581.58</v>
      </c>
      <c r="G157" s="153">
        <v>5377</v>
      </c>
    </row>
    <row r="158" spans="2:7" s="56" customFormat="1" ht="18" customHeight="1">
      <c r="B158" s="168">
        <v>2006</v>
      </c>
      <c r="C158" s="174" t="s">
        <v>67</v>
      </c>
      <c r="D158" s="174" t="s">
        <v>106</v>
      </c>
      <c r="E158" s="153">
        <v>258</v>
      </c>
      <c r="F158" s="153">
        <v>11387.560000000001</v>
      </c>
      <c r="G158" s="153">
        <v>8122</v>
      </c>
    </row>
    <row r="159" spans="2:7" s="56" customFormat="1" ht="18" customHeight="1">
      <c r="B159" s="168">
        <v>2006</v>
      </c>
      <c r="C159" s="174" t="s">
        <v>67</v>
      </c>
      <c r="D159" s="174" t="s">
        <v>107</v>
      </c>
      <c r="E159" s="153">
        <v>3</v>
      </c>
      <c r="F159" s="153">
        <v>220.24</v>
      </c>
      <c r="G159" s="153">
        <v>156</v>
      </c>
    </row>
    <row r="160" spans="2:7" s="56" customFormat="1" ht="18" customHeight="1">
      <c r="B160" s="168">
        <v>2006</v>
      </c>
      <c r="C160" s="174" t="s">
        <v>67</v>
      </c>
      <c r="D160" s="174" t="s">
        <v>108</v>
      </c>
      <c r="E160" s="153">
        <v>1</v>
      </c>
      <c r="F160" s="153">
        <v>39.53</v>
      </c>
      <c r="G160" s="153">
        <v>28</v>
      </c>
    </row>
    <row r="161" spans="2:7" s="56" customFormat="1" ht="18" customHeight="1">
      <c r="B161" s="168">
        <v>2006</v>
      </c>
      <c r="C161" s="174" t="s">
        <v>67</v>
      </c>
      <c r="D161" s="174" t="s">
        <v>109</v>
      </c>
      <c r="E161" s="153">
        <v>144</v>
      </c>
      <c r="F161" s="153">
        <v>4952.71</v>
      </c>
      <c r="G161" s="153">
        <v>3543</v>
      </c>
    </row>
    <row r="162" spans="2:7" s="56" customFormat="1" ht="18" customHeight="1">
      <c r="B162" s="168">
        <v>2006</v>
      </c>
      <c r="C162" s="174" t="s">
        <v>67</v>
      </c>
      <c r="D162" s="174" t="s">
        <v>110</v>
      </c>
      <c r="E162" s="153">
        <v>5</v>
      </c>
      <c r="F162" s="153">
        <v>355.77</v>
      </c>
      <c r="G162" s="153">
        <v>252</v>
      </c>
    </row>
    <row r="163" spans="2:7" s="56" customFormat="1" ht="18" customHeight="1">
      <c r="B163" s="168">
        <v>2007</v>
      </c>
      <c r="C163" s="174" t="s">
        <v>63</v>
      </c>
      <c r="D163" s="174" t="s">
        <v>97</v>
      </c>
      <c r="E163" s="153">
        <v>149</v>
      </c>
      <c r="F163" s="153">
        <v>9044.7099999999991</v>
      </c>
      <c r="G163" s="153">
        <v>2874.75</v>
      </c>
    </row>
    <row r="164" spans="2:7" s="56" customFormat="1" ht="18" customHeight="1">
      <c r="B164" s="168">
        <v>2007</v>
      </c>
      <c r="C164" s="174" t="s">
        <v>63</v>
      </c>
      <c r="D164" s="174" t="s">
        <v>98</v>
      </c>
      <c r="E164" s="153">
        <v>313</v>
      </c>
      <c r="F164" s="153">
        <v>9378.5600000000013</v>
      </c>
      <c r="G164" s="153">
        <v>2874.05</v>
      </c>
    </row>
    <row r="165" spans="2:7" s="56" customFormat="1" ht="18" customHeight="1">
      <c r="B165" s="168">
        <v>2007</v>
      </c>
      <c r="C165" s="174" t="s">
        <v>63</v>
      </c>
      <c r="D165" s="174" t="s">
        <v>99</v>
      </c>
      <c r="E165" s="153">
        <v>324</v>
      </c>
      <c r="F165" s="153">
        <v>8251.4599999999991</v>
      </c>
      <c r="G165" s="153">
        <v>2421.35</v>
      </c>
    </row>
    <row r="166" spans="2:7" s="56" customFormat="1" ht="18" customHeight="1">
      <c r="B166" s="168">
        <v>2007</v>
      </c>
      <c r="C166" s="174" t="s">
        <v>63</v>
      </c>
      <c r="D166" s="174" t="s">
        <v>100</v>
      </c>
      <c r="E166" s="153">
        <v>609</v>
      </c>
      <c r="F166" s="153">
        <v>35370.71</v>
      </c>
      <c r="G166" s="153">
        <v>11249.2</v>
      </c>
    </row>
    <row r="167" spans="2:7" s="56" customFormat="1" ht="18" customHeight="1">
      <c r="B167" s="168">
        <v>2007</v>
      </c>
      <c r="C167" s="174" t="s">
        <v>63</v>
      </c>
      <c r="D167" s="174" t="s">
        <v>101</v>
      </c>
      <c r="E167" s="153">
        <v>359</v>
      </c>
      <c r="F167" s="153">
        <v>14506.51</v>
      </c>
      <c r="G167" s="153">
        <v>4750.2</v>
      </c>
    </row>
    <row r="168" spans="2:7" s="56" customFormat="1" ht="18" customHeight="1">
      <c r="B168" s="168">
        <v>2007</v>
      </c>
      <c r="C168" s="174" t="s">
        <v>63</v>
      </c>
      <c r="D168" s="174" t="s">
        <v>102</v>
      </c>
      <c r="E168" s="153">
        <v>526</v>
      </c>
      <c r="F168" s="153">
        <v>17482.87</v>
      </c>
      <c r="G168" s="153">
        <v>5632.7349999999997</v>
      </c>
    </row>
    <row r="169" spans="2:7" s="56" customFormat="1" ht="18" customHeight="1">
      <c r="B169" s="168">
        <v>2007</v>
      </c>
      <c r="C169" s="174" t="s">
        <v>63</v>
      </c>
      <c r="D169" s="174" t="s">
        <v>103</v>
      </c>
      <c r="E169" s="153">
        <v>5676</v>
      </c>
      <c r="F169" s="153">
        <v>284337.72000000003</v>
      </c>
      <c r="G169" s="153">
        <v>91474.35</v>
      </c>
    </row>
    <row r="170" spans="2:7" s="56" customFormat="1" ht="18" customHeight="1">
      <c r="B170" s="168">
        <v>2007</v>
      </c>
      <c r="C170" s="174" t="s">
        <v>63</v>
      </c>
      <c r="D170" s="174" t="s">
        <v>104</v>
      </c>
      <c r="E170" s="153">
        <v>299</v>
      </c>
      <c r="F170" s="153">
        <v>6329.77</v>
      </c>
      <c r="G170" s="153">
        <v>1971.25</v>
      </c>
    </row>
    <row r="171" spans="2:7" s="56" customFormat="1" ht="18" customHeight="1">
      <c r="B171" s="168">
        <v>2007</v>
      </c>
      <c r="C171" s="174" t="s">
        <v>63</v>
      </c>
      <c r="D171" s="174" t="s">
        <v>105</v>
      </c>
      <c r="E171" s="153">
        <v>4183</v>
      </c>
      <c r="F171" s="153">
        <v>171924.85</v>
      </c>
      <c r="G171" s="153">
        <v>56806.2</v>
      </c>
    </row>
    <row r="172" spans="2:7" s="56" customFormat="1" ht="18" customHeight="1">
      <c r="B172" s="168">
        <v>2007</v>
      </c>
      <c r="C172" s="174" t="s">
        <v>63</v>
      </c>
      <c r="D172" s="174" t="s">
        <v>106</v>
      </c>
      <c r="E172" s="153">
        <v>1725</v>
      </c>
      <c r="F172" s="153">
        <v>68281.429999999993</v>
      </c>
      <c r="G172" s="153">
        <v>21253.15</v>
      </c>
    </row>
    <row r="173" spans="2:7" s="56" customFormat="1" ht="18" customHeight="1">
      <c r="B173" s="168">
        <v>2007</v>
      </c>
      <c r="C173" s="174" t="s">
        <v>63</v>
      </c>
      <c r="D173" s="174" t="s">
        <v>108</v>
      </c>
      <c r="E173" s="153">
        <v>25</v>
      </c>
      <c r="F173" s="153">
        <v>954.15</v>
      </c>
      <c r="G173" s="153">
        <v>285.85000000000002</v>
      </c>
    </row>
    <row r="174" spans="2:7" s="56" customFormat="1" ht="18" customHeight="1">
      <c r="B174" s="168">
        <v>2007</v>
      </c>
      <c r="C174" s="174" t="s">
        <v>63</v>
      </c>
      <c r="D174" s="174" t="s">
        <v>109</v>
      </c>
      <c r="E174" s="153">
        <v>78</v>
      </c>
      <c r="F174" s="153">
        <v>2130.02</v>
      </c>
      <c r="G174" s="153">
        <v>727.3</v>
      </c>
    </row>
    <row r="175" spans="2:7" s="56" customFormat="1" ht="18" customHeight="1">
      <c r="B175" s="168">
        <v>2007</v>
      </c>
      <c r="C175" s="174" t="s">
        <v>64</v>
      </c>
      <c r="D175" s="174" t="s">
        <v>97</v>
      </c>
      <c r="E175" s="153">
        <v>1</v>
      </c>
      <c r="F175" s="153">
        <v>34.56</v>
      </c>
      <c r="G175" s="153">
        <v>12</v>
      </c>
    </row>
    <row r="176" spans="2:7" s="56" customFormat="1" ht="18" customHeight="1">
      <c r="B176" s="168">
        <v>2007</v>
      </c>
      <c r="C176" s="174" t="s">
        <v>64</v>
      </c>
      <c r="D176" s="174" t="s">
        <v>98</v>
      </c>
      <c r="E176" s="153">
        <v>16</v>
      </c>
      <c r="F176" s="153">
        <v>826.56</v>
      </c>
      <c r="G176" s="153">
        <v>261</v>
      </c>
    </row>
    <row r="177" spans="2:7" s="56" customFormat="1" ht="18" customHeight="1">
      <c r="B177" s="168">
        <v>2007</v>
      </c>
      <c r="C177" s="174" t="s">
        <v>64</v>
      </c>
      <c r="D177" s="174" t="s">
        <v>99</v>
      </c>
      <c r="E177" s="153">
        <v>3</v>
      </c>
      <c r="F177" s="153">
        <v>241.92</v>
      </c>
      <c r="G177" s="153">
        <v>84</v>
      </c>
    </row>
    <row r="178" spans="2:7" s="56" customFormat="1" ht="18" customHeight="1">
      <c r="B178" s="168">
        <v>2007</v>
      </c>
      <c r="C178" s="174" t="s">
        <v>64</v>
      </c>
      <c r="D178" s="174" t="s">
        <v>100</v>
      </c>
      <c r="E178" s="153">
        <v>527</v>
      </c>
      <c r="F178" s="153">
        <v>35109.120000000003</v>
      </c>
      <c r="G178" s="153">
        <v>11876</v>
      </c>
    </row>
    <row r="179" spans="2:7" s="56" customFormat="1" ht="18" customHeight="1">
      <c r="B179" s="168">
        <v>2007</v>
      </c>
      <c r="C179" s="174" t="s">
        <v>64</v>
      </c>
      <c r="D179" s="174" t="s">
        <v>101</v>
      </c>
      <c r="E179" s="153">
        <v>7</v>
      </c>
      <c r="F179" s="153">
        <v>352.32</v>
      </c>
      <c r="G179" s="153">
        <v>100.5</v>
      </c>
    </row>
    <row r="180" spans="2:7" s="56" customFormat="1" ht="18" customHeight="1">
      <c r="B180" s="168">
        <v>2007</v>
      </c>
      <c r="C180" s="174" t="s">
        <v>64</v>
      </c>
      <c r="D180" s="174" t="s">
        <v>102</v>
      </c>
      <c r="E180" s="153">
        <v>212</v>
      </c>
      <c r="F180" s="153">
        <v>8904.9600000000009</v>
      </c>
      <c r="G180" s="153">
        <v>3017.75</v>
      </c>
    </row>
    <row r="181" spans="2:7" s="56" customFormat="1" ht="18" customHeight="1">
      <c r="B181" s="168">
        <v>2007</v>
      </c>
      <c r="C181" s="174" t="s">
        <v>64</v>
      </c>
      <c r="D181" s="174" t="s">
        <v>103</v>
      </c>
      <c r="E181" s="153">
        <v>1468</v>
      </c>
      <c r="F181" s="153">
        <v>62482.559999999998</v>
      </c>
      <c r="G181" s="153">
        <v>20274.25</v>
      </c>
    </row>
    <row r="182" spans="2:7" s="56" customFormat="1" ht="18" customHeight="1">
      <c r="B182" s="168">
        <v>2007</v>
      </c>
      <c r="C182" s="174" t="s">
        <v>64</v>
      </c>
      <c r="D182" s="174" t="s">
        <v>104</v>
      </c>
      <c r="E182" s="153">
        <v>37</v>
      </c>
      <c r="F182" s="153">
        <v>581.7600000000001</v>
      </c>
      <c r="G182" s="153">
        <v>197.75</v>
      </c>
    </row>
    <row r="183" spans="2:7" s="56" customFormat="1" ht="18" customHeight="1">
      <c r="B183" s="168">
        <v>2007</v>
      </c>
      <c r="C183" s="174" t="s">
        <v>64</v>
      </c>
      <c r="D183" s="174" t="s">
        <v>105</v>
      </c>
      <c r="E183" s="153">
        <v>4560</v>
      </c>
      <c r="F183" s="153">
        <v>196275.84</v>
      </c>
      <c r="G183" s="153">
        <v>65769</v>
      </c>
    </row>
    <row r="184" spans="2:7" s="56" customFormat="1" ht="18" customHeight="1">
      <c r="B184" s="168">
        <v>2007</v>
      </c>
      <c r="C184" s="174" t="s">
        <v>64</v>
      </c>
      <c r="D184" s="174" t="s">
        <v>106</v>
      </c>
      <c r="E184" s="153">
        <v>52</v>
      </c>
      <c r="F184" s="153">
        <v>4826.88</v>
      </c>
      <c r="G184" s="153">
        <v>1598.75</v>
      </c>
    </row>
    <row r="185" spans="2:7" s="56" customFormat="1" ht="18" customHeight="1">
      <c r="B185" s="168">
        <v>2007</v>
      </c>
      <c r="C185" s="174" t="s">
        <v>64</v>
      </c>
      <c r="D185" s="174" t="s">
        <v>108</v>
      </c>
      <c r="E185" s="153">
        <v>62</v>
      </c>
      <c r="F185" s="153">
        <v>2021.76</v>
      </c>
      <c r="G185" s="153">
        <v>668</v>
      </c>
    </row>
    <row r="186" spans="2:7" s="56" customFormat="1" ht="18" customHeight="1">
      <c r="B186" s="168">
        <v>2007</v>
      </c>
      <c r="C186" s="174" t="s">
        <v>65</v>
      </c>
      <c r="D186" s="174" t="s">
        <v>97</v>
      </c>
      <c r="E186" s="153">
        <v>147</v>
      </c>
      <c r="F186" s="153">
        <v>8293.33</v>
      </c>
      <c r="G186" s="153">
        <v>1150.4285714285713</v>
      </c>
    </row>
    <row r="187" spans="2:7" s="56" customFormat="1" ht="18" customHeight="1">
      <c r="B187" s="168">
        <v>2007</v>
      </c>
      <c r="C187" s="174" t="s">
        <v>65</v>
      </c>
      <c r="D187" s="174" t="s">
        <v>98</v>
      </c>
      <c r="E187" s="153">
        <v>61</v>
      </c>
      <c r="F187" s="153">
        <v>4722.88</v>
      </c>
      <c r="G187" s="153">
        <v>655.14285714285711</v>
      </c>
    </row>
    <row r="188" spans="2:7" s="56" customFormat="1" ht="18" customHeight="1">
      <c r="B188" s="168">
        <v>2007</v>
      </c>
      <c r="C188" s="174" t="s">
        <v>65</v>
      </c>
      <c r="D188" s="174" t="s">
        <v>99</v>
      </c>
      <c r="E188" s="153">
        <v>34</v>
      </c>
      <c r="F188" s="153">
        <v>1681.76</v>
      </c>
      <c r="G188" s="153">
        <v>233.57142857142858</v>
      </c>
    </row>
    <row r="189" spans="2:7" s="56" customFormat="1" ht="18" customHeight="1">
      <c r="B189" s="168">
        <v>2007</v>
      </c>
      <c r="C189" s="174" t="s">
        <v>65</v>
      </c>
      <c r="D189" s="174" t="s">
        <v>100</v>
      </c>
      <c r="E189" s="153">
        <v>25</v>
      </c>
      <c r="F189" s="153">
        <v>1114.31</v>
      </c>
      <c r="G189" s="153">
        <v>154.57142857142858</v>
      </c>
    </row>
    <row r="190" spans="2:7" s="56" customFormat="1" ht="18" customHeight="1">
      <c r="B190" s="168">
        <v>2007</v>
      </c>
      <c r="C190" s="174" t="s">
        <v>65</v>
      </c>
      <c r="D190" s="174" t="s">
        <v>101</v>
      </c>
      <c r="E190" s="153">
        <v>57</v>
      </c>
      <c r="F190" s="153">
        <v>7424.03</v>
      </c>
      <c r="G190" s="153">
        <v>1029.8571428571429</v>
      </c>
    </row>
    <row r="191" spans="2:7" s="56" customFormat="1" ht="18" customHeight="1">
      <c r="B191" s="168">
        <v>2007</v>
      </c>
      <c r="C191" s="174" t="s">
        <v>65</v>
      </c>
      <c r="D191" s="174" t="s">
        <v>102</v>
      </c>
      <c r="E191" s="153">
        <v>277</v>
      </c>
      <c r="F191" s="153">
        <v>17218.05</v>
      </c>
      <c r="G191" s="153">
        <v>2414.1428571428573</v>
      </c>
    </row>
    <row r="192" spans="2:7" s="56" customFormat="1" ht="18" customHeight="1">
      <c r="B192" s="168">
        <v>2007</v>
      </c>
      <c r="C192" s="174" t="s">
        <v>65</v>
      </c>
      <c r="D192" s="174" t="s">
        <v>103</v>
      </c>
      <c r="E192" s="153">
        <v>102</v>
      </c>
      <c r="F192" s="153">
        <v>5878.27</v>
      </c>
      <c r="G192" s="153">
        <v>817.42857142857144</v>
      </c>
    </row>
    <row r="193" spans="2:7" s="56" customFormat="1" ht="18" customHeight="1">
      <c r="B193" s="168">
        <v>2007</v>
      </c>
      <c r="C193" s="174" t="s">
        <v>65</v>
      </c>
      <c r="D193" s="174" t="s">
        <v>104</v>
      </c>
      <c r="E193" s="153">
        <v>102</v>
      </c>
      <c r="F193" s="153">
        <v>4299.62</v>
      </c>
      <c r="G193" s="153">
        <v>598.42857142857144</v>
      </c>
    </row>
    <row r="194" spans="2:7" s="56" customFormat="1" ht="18" customHeight="1">
      <c r="B194" s="168">
        <v>2007</v>
      </c>
      <c r="C194" s="174" t="s">
        <v>65</v>
      </c>
      <c r="D194" s="174" t="s">
        <v>105</v>
      </c>
      <c r="E194" s="153">
        <v>190</v>
      </c>
      <c r="F194" s="153">
        <v>9864.9699999999993</v>
      </c>
      <c r="G194" s="153">
        <v>1368.4285714285713</v>
      </c>
    </row>
    <row r="195" spans="2:7" s="56" customFormat="1" ht="18" customHeight="1">
      <c r="B195" s="168">
        <v>2007</v>
      </c>
      <c r="C195" s="174" t="s">
        <v>65</v>
      </c>
      <c r="D195" s="174" t="s">
        <v>106</v>
      </c>
      <c r="E195" s="153">
        <v>491</v>
      </c>
      <c r="F195" s="153">
        <v>20874.23</v>
      </c>
      <c r="G195" s="153">
        <v>2926</v>
      </c>
    </row>
    <row r="196" spans="2:7" s="56" customFormat="1" ht="18" customHeight="1">
      <c r="B196" s="168">
        <v>2007</v>
      </c>
      <c r="C196" s="174" t="s">
        <v>65</v>
      </c>
      <c r="D196" s="174" t="s">
        <v>108</v>
      </c>
      <c r="E196" s="153">
        <v>22</v>
      </c>
      <c r="F196" s="153">
        <v>1038.08</v>
      </c>
      <c r="G196" s="153">
        <v>144.85714285714286</v>
      </c>
    </row>
    <row r="197" spans="2:7" s="56" customFormat="1" ht="18" customHeight="1">
      <c r="B197" s="168">
        <v>2007</v>
      </c>
      <c r="C197" s="174" t="s">
        <v>65</v>
      </c>
      <c r="D197" s="174" t="s">
        <v>109</v>
      </c>
      <c r="E197" s="153">
        <v>11</v>
      </c>
      <c r="F197" s="153">
        <v>645.73</v>
      </c>
      <c r="G197" s="153">
        <v>89.571428571428569</v>
      </c>
    </row>
    <row r="198" spans="2:7" s="56" customFormat="1" ht="18" customHeight="1">
      <c r="B198" s="168">
        <v>2007</v>
      </c>
      <c r="C198" s="174" t="s">
        <v>65</v>
      </c>
      <c r="D198" s="174" t="s">
        <v>110</v>
      </c>
      <c r="E198" s="153">
        <v>29</v>
      </c>
      <c r="F198" s="153">
        <v>1103.03</v>
      </c>
      <c r="G198" s="153">
        <v>153</v>
      </c>
    </row>
    <row r="199" spans="2:7" s="56" customFormat="1" ht="18" customHeight="1">
      <c r="B199" s="168">
        <v>2007</v>
      </c>
      <c r="C199" s="174" t="s">
        <v>66</v>
      </c>
      <c r="D199" s="174" t="s">
        <v>97</v>
      </c>
      <c r="E199" s="153">
        <v>57116</v>
      </c>
      <c r="F199" s="153">
        <v>853912.73</v>
      </c>
      <c r="G199" s="153">
        <v>1847090.5696</v>
      </c>
    </row>
    <row r="200" spans="2:7" s="56" customFormat="1" ht="18" customHeight="1">
      <c r="B200" s="168">
        <v>2007</v>
      </c>
      <c r="C200" s="174" t="s">
        <v>66</v>
      </c>
      <c r="D200" s="174" t="s">
        <v>98</v>
      </c>
      <c r="E200" s="153">
        <v>1970</v>
      </c>
      <c r="F200" s="153">
        <v>42938.27</v>
      </c>
      <c r="G200" s="153">
        <v>92302.78</v>
      </c>
    </row>
    <row r="201" spans="2:7" s="56" customFormat="1" ht="18" customHeight="1">
      <c r="B201" s="168">
        <v>2007</v>
      </c>
      <c r="C201" s="174" t="s">
        <v>66</v>
      </c>
      <c r="D201" s="174" t="s">
        <v>99</v>
      </c>
      <c r="E201" s="153">
        <v>14120</v>
      </c>
      <c r="F201" s="153">
        <v>166823.76</v>
      </c>
      <c r="G201" s="153">
        <v>362189.08</v>
      </c>
    </row>
    <row r="202" spans="2:7" s="56" customFormat="1" ht="18" customHeight="1">
      <c r="B202" s="168">
        <v>2007</v>
      </c>
      <c r="C202" s="174" t="s">
        <v>66</v>
      </c>
      <c r="D202" s="174" t="s">
        <v>100</v>
      </c>
      <c r="E202" s="153">
        <v>18721</v>
      </c>
      <c r="F202" s="153">
        <v>489193.96</v>
      </c>
      <c r="G202" s="153">
        <v>1050982.76</v>
      </c>
    </row>
    <row r="203" spans="2:7" s="56" customFormat="1" ht="18" customHeight="1">
      <c r="B203" s="168">
        <v>2007</v>
      </c>
      <c r="C203" s="174" t="s">
        <v>66</v>
      </c>
      <c r="D203" s="174" t="s">
        <v>101</v>
      </c>
      <c r="E203" s="153">
        <v>11411</v>
      </c>
      <c r="F203" s="153">
        <v>299259.09000000003</v>
      </c>
      <c r="G203" s="153">
        <v>648966.36</v>
      </c>
    </row>
    <row r="204" spans="2:7" s="56" customFormat="1" ht="18" customHeight="1">
      <c r="B204" s="168">
        <v>2007</v>
      </c>
      <c r="C204" s="174" t="s">
        <v>66</v>
      </c>
      <c r="D204" s="174" t="s">
        <v>102</v>
      </c>
      <c r="E204" s="153">
        <v>45340</v>
      </c>
      <c r="F204" s="153">
        <v>754784.12</v>
      </c>
      <c r="G204" s="153">
        <v>1632288.13</v>
      </c>
    </row>
    <row r="205" spans="2:7" s="56" customFormat="1" ht="18" customHeight="1">
      <c r="B205" s="168">
        <v>2007</v>
      </c>
      <c r="C205" s="174" t="s">
        <v>66</v>
      </c>
      <c r="D205" s="174" t="s">
        <v>103</v>
      </c>
      <c r="E205" s="153">
        <v>209821</v>
      </c>
      <c r="F205" s="153">
        <v>4219645.0299999975</v>
      </c>
      <c r="G205" s="153">
        <v>9207015.9400000032</v>
      </c>
    </row>
    <row r="206" spans="2:7" s="56" customFormat="1" ht="18" customHeight="1">
      <c r="B206" s="168">
        <v>2007</v>
      </c>
      <c r="C206" s="174" t="s">
        <v>66</v>
      </c>
      <c r="D206" s="174" t="s">
        <v>104</v>
      </c>
      <c r="E206" s="153">
        <v>11426</v>
      </c>
      <c r="F206" s="153">
        <v>161541.00000000003</v>
      </c>
      <c r="G206" s="153">
        <v>349308.52000000008</v>
      </c>
    </row>
    <row r="207" spans="2:7" s="56" customFormat="1" ht="18" customHeight="1">
      <c r="B207" s="168">
        <v>2007</v>
      </c>
      <c r="C207" s="174" t="s">
        <v>66</v>
      </c>
      <c r="D207" s="174" t="s">
        <v>105</v>
      </c>
      <c r="E207" s="153">
        <v>41995</v>
      </c>
      <c r="F207" s="153">
        <v>565717.02999999991</v>
      </c>
      <c r="G207" s="153">
        <v>1224961.44</v>
      </c>
    </row>
    <row r="208" spans="2:7" s="56" customFormat="1" ht="18" customHeight="1">
      <c r="B208" s="168">
        <v>2007</v>
      </c>
      <c r="C208" s="174" t="s">
        <v>66</v>
      </c>
      <c r="D208" s="174" t="s">
        <v>106</v>
      </c>
      <c r="E208" s="153">
        <v>64357</v>
      </c>
      <c r="F208" s="153">
        <v>1872854.59</v>
      </c>
      <c r="G208" s="153">
        <v>4063279.5</v>
      </c>
    </row>
    <row r="209" spans="2:7" s="56" customFormat="1" ht="18" customHeight="1">
      <c r="B209" s="168">
        <v>2007</v>
      </c>
      <c r="C209" s="174" t="s">
        <v>66</v>
      </c>
      <c r="D209" s="174" t="s">
        <v>107</v>
      </c>
      <c r="E209" s="153">
        <v>100</v>
      </c>
      <c r="F209" s="153">
        <v>1101.0900000000001</v>
      </c>
      <c r="G209" s="153">
        <v>2357.52</v>
      </c>
    </row>
    <row r="210" spans="2:7" s="56" customFormat="1" ht="18" customHeight="1">
      <c r="B210" s="168">
        <v>2007</v>
      </c>
      <c r="C210" s="174" t="s">
        <v>66</v>
      </c>
      <c r="D210" s="174" t="s">
        <v>108</v>
      </c>
      <c r="E210" s="153">
        <v>719</v>
      </c>
      <c r="F210" s="153">
        <v>12084.79</v>
      </c>
      <c r="G210" s="153">
        <v>26045.08</v>
      </c>
    </row>
    <row r="211" spans="2:7" s="56" customFormat="1" ht="18" customHeight="1">
      <c r="B211" s="168">
        <v>2007</v>
      </c>
      <c r="C211" s="174" t="s">
        <v>66</v>
      </c>
      <c r="D211" s="174" t="s">
        <v>109</v>
      </c>
      <c r="E211" s="153">
        <v>15810</v>
      </c>
      <c r="F211" s="153">
        <v>420745.88</v>
      </c>
      <c r="G211" s="153">
        <v>904431.47999999986</v>
      </c>
    </row>
    <row r="212" spans="2:7" s="56" customFormat="1" ht="18" customHeight="1">
      <c r="B212" s="168">
        <v>2007</v>
      </c>
      <c r="C212" s="174" t="s">
        <v>66</v>
      </c>
      <c r="D212" s="174" t="s">
        <v>110</v>
      </c>
      <c r="E212" s="153">
        <v>2</v>
      </c>
      <c r="F212" s="153">
        <v>37.83</v>
      </c>
      <c r="G212" s="153">
        <v>80.400000000000006</v>
      </c>
    </row>
    <row r="213" spans="2:7" s="56" customFormat="1" ht="18" customHeight="1">
      <c r="B213" s="168">
        <v>2007</v>
      </c>
      <c r="C213" s="174" t="s">
        <v>67</v>
      </c>
      <c r="D213" s="174" t="s">
        <v>97</v>
      </c>
      <c r="E213" s="153">
        <v>180</v>
      </c>
      <c r="F213" s="153">
        <v>5422.7999999999993</v>
      </c>
      <c r="G213" s="153">
        <v>5894</v>
      </c>
    </row>
    <row r="214" spans="2:7" s="56" customFormat="1" ht="18" customHeight="1">
      <c r="B214" s="168">
        <v>2007</v>
      </c>
      <c r="C214" s="174" t="s">
        <v>67</v>
      </c>
      <c r="D214" s="174" t="s">
        <v>98</v>
      </c>
      <c r="E214" s="153">
        <v>48</v>
      </c>
      <c r="F214" s="153">
        <v>1668.02</v>
      </c>
      <c r="G214" s="153">
        <v>1807</v>
      </c>
    </row>
    <row r="215" spans="2:7" s="56" customFormat="1" ht="18" customHeight="1">
      <c r="B215" s="168">
        <v>2007</v>
      </c>
      <c r="C215" s="174" t="s">
        <v>67</v>
      </c>
      <c r="D215" s="174" t="s">
        <v>99</v>
      </c>
      <c r="E215" s="153">
        <v>165</v>
      </c>
      <c r="F215" s="153">
        <v>2574.6</v>
      </c>
      <c r="G215" s="153">
        <v>2836</v>
      </c>
    </row>
    <row r="216" spans="2:7" s="56" customFormat="1" ht="18" customHeight="1">
      <c r="B216" s="168">
        <v>2007</v>
      </c>
      <c r="C216" s="174" t="s">
        <v>67</v>
      </c>
      <c r="D216" s="174" t="s">
        <v>100</v>
      </c>
      <c r="E216" s="153">
        <v>103</v>
      </c>
      <c r="F216" s="153">
        <v>2715.53</v>
      </c>
      <c r="G216" s="153">
        <v>2923</v>
      </c>
    </row>
    <row r="217" spans="2:7" s="56" customFormat="1" ht="18" customHeight="1">
      <c r="B217" s="168">
        <v>2007</v>
      </c>
      <c r="C217" s="174" t="s">
        <v>67</v>
      </c>
      <c r="D217" s="174" t="s">
        <v>101</v>
      </c>
      <c r="E217" s="153">
        <v>55</v>
      </c>
      <c r="F217" s="153">
        <v>1162.95</v>
      </c>
      <c r="G217" s="153">
        <v>1266.5</v>
      </c>
    </row>
    <row r="218" spans="2:7" s="56" customFormat="1" ht="18" customHeight="1">
      <c r="B218" s="168">
        <v>2007</v>
      </c>
      <c r="C218" s="174" t="s">
        <v>67</v>
      </c>
      <c r="D218" s="174" t="s">
        <v>102</v>
      </c>
      <c r="E218" s="153">
        <v>318</v>
      </c>
      <c r="F218" s="153">
        <v>8423.8799999999992</v>
      </c>
      <c r="G218" s="153">
        <v>9205.5</v>
      </c>
    </row>
    <row r="219" spans="2:7" s="56" customFormat="1" ht="18" customHeight="1">
      <c r="B219" s="168">
        <v>2007</v>
      </c>
      <c r="C219" s="174" t="s">
        <v>67</v>
      </c>
      <c r="D219" s="174" t="s">
        <v>103</v>
      </c>
      <c r="E219" s="153">
        <v>357</v>
      </c>
      <c r="F219" s="153">
        <v>7692.3300000000008</v>
      </c>
      <c r="G219" s="153">
        <v>8241</v>
      </c>
    </row>
    <row r="220" spans="2:7" s="56" customFormat="1" ht="18" customHeight="1">
      <c r="B220" s="168">
        <v>2007</v>
      </c>
      <c r="C220" s="174" t="s">
        <v>67</v>
      </c>
      <c r="D220" s="174" t="s">
        <v>104</v>
      </c>
      <c r="E220" s="153">
        <v>170</v>
      </c>
      <c r="F220" s="153">
        <v>3463.1099999999997</v>
      </c>
      <c r="G220" s="153">
        <v>3642</v>
      </c>
    </row>
    <row r="221" spans="2:7" s="56" customFormat="1" ht="18" customHeight="1">
      <c r="B221" s="168">
        <v>2007</v>
      </c>
      <c r="C221" s="174" t="s">
        <v>67</v>
      </c>
      <c r="D221" s="174" t="s">
        <v>105</v>
      </c>
      <c r="E221" s="153">
        <v>222</v>
      </c>
      <c r="F221" s="153">
        <v>5504.58</v>
      </c>
      <c r="G221" s="153">
        <v>6082</v>
      </c>
    </row>
    <row r="222" spans="2:7" s="56" customFormat="1" ht="18" customHeight="1">
      <c r="B222" s="168">
        <v>2007</v>
      </c>
      <c r="C222" s="174" t="s">
        <v>67</v>
      </c>
      <c r="D222" s="174" t="s">
        <v>106</v>
      </c>
      <c r="E222" s="153">
        <v>257</v>
      </c>
      <c r="F222" s="153">
        <v>7067.48</v>
      </c>
      <c r="G222" s="153">
        <v>7473</v>
      </c>
    </row>
    <row r="223" spans="2:7" s="56" customFormat="1" ht="18" customHeight="1">
      <c r="B223" s="168">
        <v>2007</v>
      </c>
      <c r="C223" s="174" t="s">
        <v>67</v>
      </c>
      <c r="D223" s="174" t="s">
        <v>108</v>
      </c>
      <c r="E223" s="153">
        <v>7</v>
      </c>
      <c r="F223" s="153">
        <v>148.25</v>
      </c>
      <c r="G223" s="153">
        <v>175</v>
      </c>
    </row>
    <row r="224" spans="2:7" s="56" customFormat="1" ht="18" customHeight="1">
      <c r="B224" s="168">
        <v>2007</v>
      </c>
      <c r="C224" s="174" t="s">
        <v>67</v>
      </c>
      <c r="D224" s="174" t="s">
        <v>109</v>
      </c>
      <c r="E224" s="153">
        <v>84</v>
      </c>
      <c r="F224" s="153">
        <v>2268.1400000000003</v>
      </c>
      <c r="G224" s="153">
        <v>2389</v>
      </c>
    </row>
    <row r="225" spans="2:7" s="56" customFormat="1" ht="18" customHeight="1">
      <c r="B225" s="168">
        <v>2008</v>
      </c>
      <c r="C225" s="174" t="s">
        <v>63</v>
      </c>
      <c r="D225" s="174" t="s">
        <v>97</v>
      </c>
      <c r="E225" s="153">
        <v>91</v>
      </c>
      <c r="F225" s="153">
        <v>6157.8</v>
      </c>
      <c r="G225" s="153">
        <v>2084.6</v>
      </c>
    </row>
    <row r="226" spans="2:7" s="56" customFormat="1" ht="18" customHeight="1">
      <c r="B226" s="168">
        <v>2008</v>
      </c>
      <c r="C226" s="174" t="s">
        <v>63</v>
      </c>
      <c r="D226" s="174" t="s">
        <v>98</v>
      </c>
      <c r="E226" s="153">
        <v>254</v>
      </c>
      <c r="F226" s="153">
        <v>12504.92</v>
      </c>
      <c r="G226" s="153">
        <v>3837.75</v>
      </c>
    </row>
    <row r="227" spans="2:7" s="56" customFormat="1" ht="18" customHeight="1">
      <c r="B227" s="168">
        <v>2008</v>
      </c>
      <c r="C227" s="174" t="s">
        <v>63</v>
      </c>
      <c r="D227" s="174" t="s">
        <v>99</v>
      </c>
      <c r="E227" s="153">
        <v>302</v>
      </c>
      <c r="F227" s="153">
        <v>6290.62</v>
      </c>
      <c r="G227" s="153">
        <v>1770.05</v>
      </c>
    </row>
    <row r="228" spans="2:7" s="56" customFormat="1" ht="18" customHeight="1">
      <c r="B228" s="168">
        <v>2008</v>
      </c>
      <c r="C228" s="174" t="s">
        <v>63</v>
      </c>
      <c r="D228" s="174" t="s">
        <v>100</v>
      </c>
      <c r="E228" s="153">
        <v>475</v>
      </c>
      <c r="F228" s="153">
        <v>31829.020000000004</v>
      </c>
      <c r="G228" s="153">
        <v>10733</v>
      </c>
    </row>
    <row r="229" spans="2:7" s="56" customFormat="1" ht="18" customHeight="1">
      <c r="B229" s="168">
        <v>2008</v>
      </c>
      <c r="C229" s="174" t="s">
        <v>63</v>
      </c>
      <c r="D229" s="174" t="s">
        <v>101</v>
      </c>
      <c r="E229" s="153">
        <v>740</v>
      </c>
      <c r="F229" s="153">
        <v>50201.97</v>
      </c>
      <c r="G229" s="153">
        <v>16693.349999999999</v>
      </c>
    </row>
    <row r="230" spans="2:7" s="56" customFormat="1" ht="18" customHeight="1">
      <c r="B230" s="168">
        <v>2008</v>
      </c>
      <c r="C230" s="174" t="s">
        <v>63</v>
      </c>
      <c r="D230" s="174" t="s">
        <v>102</v>
      </c>
      <c r="E230" s="153">
        <v>445</v>
      </c>
      <c r="F230" s="153">
        <v>15501.65</v>
      </c>
      <c r="G230" s="153">
        <v>4828.95</v>
      </c>
    </row>
    <row r="231" spans="2:7" s="56" customFormat="1" ht="18" customHeight="1">
      <c r="B231" s="168">
        <v>2008</v>
      </c>
      <c r="C231" s="174" t="s">
        <v>63</v>
      </c>
      <c r="D231" s="174" t="s">
        <v>103</v>
      </c>
      <c r="E231" s="153">
        <v>2011</v>
      </c>
      <c r="F231" s="153">
        <v>119924.4</v>
      </c>
      <c r="G231" s="153">
        <v>38070.149999999994</v>
      </c>
    </row>
    <row r="232" spans="2:7" s="56" customFormat="1" ht="18" customHeight="1">
      <c r="B232" s="168">
        <v>2008</v>
      </c>
      <c r="C232" s="174" t="s">
        <v>63</v>
      </c>
      <c r="D232" s="174" t="s">
        <v>104</v>
      </c>
      <c r="E232" s="153">
        <v>280</v>
      </c>
      <c r="F232" s="153">
        <v>8481.0299999999988</v>
      </c>
      <c r="G232" s="153">
        <v>2444.5500000000002</v>
      </c>
    </row>
    <row r="233" spans="2:7" s="56" customFormat="1" ht="18" customHeight="1">
      <c r="B233" s="168">
        <v>2008</v>
      </c>
      <c r="C233" s="174" t="s">
        <v>63</v>
      </c>
      <c r="D233" s="174" t="s">
        <v>105</v>
      </c>
      <c r="E233" s="153">
        <v>1834</v>
      </c>
      <c r="F233" s="153">
        <v>79294.469999999987</v>
      </c>
      <c r="G233" s="153">
        <v>25684.550000000003</v>
      </c>
    </row>
    <row r="234" spans="2:7" s="56" customFormat="1" ht="18" customHeight="1">
      <c r="B234" s="168">
        <v>2008</v>
      </c>
      <c r="C234" s="174" t="s">
        <v>63</v>
      </c>
      <c r="D234" s="174" t="s">
        <v>106</v>
      </c>
      <c r="E234" s="153">
        <v>2307</v>
      </c>
      <c r="F234" s="153">
        <v>94420.200000000012</v>
      </c>
      <c r="G234" s="153">
        <v>29159.9</v>
      </c>
    </row>
    <row r="235" spans="2:7" s="56" customFormat="1" ht="18" customHeight="1">
      <c r="B235" s="168">
        <v>2008</v>
      </c>
      <c r="C235" s="174" t="s">
        <v>63</v>
      </c>
      <c r="D235" s="174" t="s">
        <v>107</v>
      </c>
      <c r="E235" s="153">
        <v>12</v>
      </c>
      <c r="F235" s="153">
        <v>59.66</v>
      </c>
      <c r="G235" s="153">
        <v>13.05</v>
      </c>
    </row>
    <row r="236" spans="2:7" s="56" customFormat="1" ht="18" customHeight="1">
      <c r="B236" s="168">
        <v>2008</v>
      </c>
      <c r="C236" s="174" t="s">
        <v>63</v>
      </c>
      <c r="D236" s="174" t="s">
        <v>108</v>
      </c>
      <c r="E236" s="153">
        <v>19</v>
      </c>
      <c r="F236" s="153">
        <v>601.01</v>
      </c>
      <c r="G236" s="153">
        <v>195.55</v>
      </c>
    </row>
    <row r="237" spans="2:7" s="56" customFormat="1" ht="18" customHeight="1">
      <c r="B237" s="168">
        <v>2008</v>
      </c>
      <c r="C237" s="174" t="s">
        <v>63</v>
      </c>
      <c r="D237" s="174" t="s">
        <v>109</v>
      </c>
      <c r="E237" s="153">
        <v>306</v>
      </c>
      <c r="F237" s="153">
        <v>1745.3999999999996</v>
      </c>
      <c r="G237" s="153">
        <v>541.84999999999991</v>
      </c>
    </row>
    <row r="238" spans="2:7" s="56" customFormat="1" ht="18" customHeight="1">
      <c r="B238" s="168">
        <v>2008</v>
      </c>
      <c r="C238" s="174" t="s">
        <v>63</v>
      </c>
      <c r="D238" s="174" t="s">
        <v>110</v>
      </c>
      <c r="E238" s="153">
        <v>2</v>
      </c>
      <c r="F238" s="153">
        <v>96</v>
      </c>
      <c r="G238" s="153">
        <v>30</v>
      </c>
    </row>
    <row r="239" spans="2:7" s="56" customFormat="1" ht="18" customHeight="1">
      <c r="B239" s="168">
        <v>2008</v>
      </c>
      <c r="C239" s="174" t="s">
        <v>64</v>
      </c>
      <c r="D239" s="174" t="s">
        <v>97</v>
      </c>
      <c r="E239" s="153">
        <v>51</v>
      </c>
      <c r="F239" s="153">
        <v>1806.72</v>
      </c>
      <c r="G239" s="153">
        <v>551.5</v>
      </c>
    </row>
    <row r="240" spans="2:7" s="56" customFormat="1" ht="18" customHeight="1">
      <c r="B240" s="168">
        <v>2008</v>
      </c>
      <c r="C240" s="174" t="s">
        <v>64</v>
      </c>
      <c r="D240" s="174" t="s">
        <v>98</v>
      </c>
      <c r="E240" s="153">
        <v>15</v>
      </c>
      <c r="F240" s="153">
        <v>778</v>
      </c>
      <c r="G240" s="153">
        <v>236.25</v>
      </c>
    </row>
    <row r="241" spans="2:7" s="56" customFormat="1" ht="18" customHeight="1">
      <c r="B241" s="168">
        <v>2008</v>
      </c>
      <c r="C241" s="174" t="s">
        <v>64</v>
      </c>
      <c r="D241" s="174" t="s">
        <v>99</v>
      </c>
      <c r="E241" s="153">
        <v>1</v>
      </c>
      <c r="F241" s="153">
        <v>80.64</v>
      </c>
      <c r="G241" s="153">
        <v>28</v>
      </c>
    </row>
    <row r="242" spans="2:7" s="56" customFormat="1" ht="18" customHeight="1">
      <c r="B242" s="168">
        <v>2008</v>
      </c>
      <c r="C242" s="174" t="s">
        <v>64</v>
      </c>
      <c r="D242" s="174" t="s">
        <v>100</v>
      </c>
      <c r="E242" s="153">
        <v>1106</v>
      </c>
      <c r="F242" s="153">
        <v>96826.81</v>
      </c>
      <c r="G242" s="153">
        <v>32198.5</v>
      </c>
    </row>
    <row r="243" spans="2:7" s="56" customFormat="1" ht="18" customHeight="1">
      <c r="B243" s="168">
        <v>2008</v>
      </c>
      <c r="C243" s="174" t="s">
        <v>64</v>
      </c>
      <c r="D243" s="174" t="s">
        <v>101</v>
      </c>
      <c r="E243" s="153">
        <v>54</v>
      </c>
      <c r="F243" s="153">
        <v>2389.69</v>
      </c>
      <c r="G243" s="153">
        <v>726.25</v>
      </c>
    </row>
    <row r="244" spans="2:7" s="56" customFormat="1" ht="18" customHeight="1">
      <c r="B244" s="168">
        <v>2008</v>
      </c>
      <c r="C244" s="174" t="s">
        <v>64</v>
      </c>
      <c r="D244" s="174" t="s">
        <v>102</v>
      </c>
      <c r="E244" s="153">
        <v>1215</v>
      </c>
      <c r="F244" s="153">
        <v>47606.47</v>
      </c>
      <c r="G244" s="153">
        <v>15493.25</v>
      </c>
    </row>
    <row r="245" spans="2:7" s="56" customFormat="1" ht="18" customHeight="1">
      <c r="B245" s="168">
        <v>2008</v>
      </c>
      <c r="C245" s="174" t="s">
        <v>64</v>
      </c>
      <c r="D245" s="174" t="s">
        <v>103</v>
      </c>
      <c r="E245" s="153">
        <v>6715</v>
      </c>
      <c r="F245" s="153">
        <v>293205.89000000007</v>
      </c>
      <c r="G245" s="153">
        <v>96362.25</v>
      </c>
    </row>
    <row r="246" spans="2:7" s="56" customFormat="1" ht="18" customHeight="1">
      <c r="B246" s="168">
        <v>2008</v>
      </c>
      <c r="C246" s="174" t="s">
        <v>64</v>
      </c>
      <c r="D246" s="174" t="s">
        <v>104</v>
      </c>
      <c r="E246" s="153">
        <v>25</v>
      </c>
      <c r="F246" s="153">
        <v>376.43999999999994</v>
      </c>
      <c r="G246" s="153">
        <v>116.75</v>
      </c>
    </row>
    <row r="247" spans="2:7" s="56" customFormat="1" ht="18" customHeight="1">
      <c r="B247" s="168">
        <v>2008</v>
      </c>
      <c r="C247" s="174" t="s">
        <v>64</v>
      </c>
      <c r="D247" s="174" t="s">
        <v>105</v>
      </c>
      <c r="E247" s="153">
        <v>6351</v>
      </c>
      <c r="F247" s="153">
        <v>329650.07</v>
      </c>
      <c r="G247" s="153">
        <v>110712.5</v>
      </c>
    </row>
    <row r="248" spans="2:7" s="56" customFormat="1" ht="18" customHeight="1">
      <c r="B248" s="168">
        <v>2008</v>
      </c>
      <c r="C248" s="174" t="s">
        <v>64</v>
      </c>
      <c r="D248" s="174" t="s">
        <v>106</v>
      </c>
      <c r="E248" s="153">
        <v>184</v>
      </c>
      <c r="F248" s="153">
        <v>12438.43</v>
      </c>
      <c r="G248" s="153">
        <v>4109.5</v>
      </c>
    </row>
    <row r="249" spans="2:7" s="56" customFormat="1" ht="18" customHeight="1">
      <c r="B249" s="168">
        <v>2008</v>
      </c>
      <c r="C249" s="174" t="s">
        <v>64</v>
      </c>
      <c r="D249" s="174" t="s">
        <v>108</v>
      </c>
      <c r="E249" s="153">
        <v>396</v>
      </c>
      <c r="F249" s="153">
        <v>13000.27</v>
      </c>
      <c r="G249" s="153">
        <v>4389.5</v>
      </c>
    </row>
    <row r="250" spans="2:7" s="56" customFormat="1" ht="18" customHeight="1">
      <c r="B250" s="168">
        <v>2008</v>
      </c>
      <c r="C250" s="174" t="s">
        <v>64</v>
      </c>
      <c r="D250" s="174" t="s">
        <v>109</v>
      </c>
      <c r="E250" s="153">
        <v>12</v>
      </c>
      <c r="F250" s="153">
        <v>516.48</v>
      </c>
      <c r="G250" s="153">
        <v>159.25</v>
      </c>
    </row>
    <row r="251" spans="2:7" s="56" customFormat="1" ht="18" customHeight="1">
      <c r="B251" s="168">
        <v>2008</v>
      </c>
      <c r="C251" s="174" t="s">
        <v>65</v>
      </c>
      <c r="D251" s="174" t="s">
        <v>97</v>
      </c>
      <c r="E251" s="153">
        <v>155</v>
      </c>
      <c r="F251" s="153">
        <v>9069.9</v>
      </c>
      <c r="G251" s="153">
        <v>1266.4285714285713</v>
      </c>
    </row>
    <row r="252" spans="2:7" s="56" customFormat="1" ht="18" customHeight="1">
      <c r="B252" s="168">
        <v>2008</v>
      </c>
      <c r="C252" s="174" t="s">
        <v>65</v>
      </c>
      <c r="D252" s="174" t="s">
        <v>98</v>
      </c>
      <c r="E252" s="153">
        <v>72</v>
      </c>
      <c r="F252" s="153">
        <v>4485.05</v>
      </c>
      <c r="G252" s="153">
        <v>622.14285714285711</v>
      </c>
    </row>
    <row r="253" spans="2:7" s="56" customFormat="1" ht="18" customHeight="1">
      <c r="B253" s="168">
        <v>2008</v>
      </c>
      <c r="C253" s="174" t="s">
        <v>65</v>
      </c>
      <c r="D253" s="174" t="s">
        <v>99</v>
      </c>
      <c r="E253" s="153">
        <v>27</v>
      </c>
      <c r="F253" s="153">
        <v>1040.17</v>
      </c>
      <c r="G253" s="153">
        <v>144.28571428571428</v>
      </c>
    </row>
    <row r="254" spans="2:7" s="56" customFormat="1" ht="18" customHeight="1">
      <c r="B254" s="168">
        <v>2008</v>
      </c>
      <c r="C254" s="174" t="s">
        <v>65</v>
      </c>
      <c r="D254" s="174" t="s">
        <v>100</v>
      </c>
      <c r="E254" s="153">
        <v>24</v>
      </c>
      <c r="F254" s="153">
        <v>1415</v>
      </c>
      <c r="G254" s="153">
        <v>196.28571428571428</v>
      </c>
    </row>
    <row r="255" spans="2:7" s="56" customFormat="1" ht="18" customHeight="1">
      <c r="B255" s="168">
        <v>2008</v>
      </c>
      <c r="C255" s="174" t="s">
        <v>65</v>
      </c>
      <c r="D255" s="174" t="s">
        <v>101</v>
      </c>
      <c r="E255" s="153">
        <v>42</v>
      </c>
      <c r="F255" s="153">
        <v>5260.37</v>
      </c>
      <c r="G255" s="153">
        <v>756.57142857142856</v>
      </c>
    </row>
    <row r="256" spans="2:7" s="56" customFormat="1" ht="18" customHeight="1">
      <c r="B256" s="168">
        <v>2008</v>
      </c>
      <c r="C256" s="174" t="s">
        <v>65</v>
      </c>
      <c r="D256" s="174" t="s">
        <v>102</v>
      </c>
      <c r="E256" s="153">
        <v>172</v>
      </c>
      <c r="F256" s="153">
        <v>10102.789999999999</v>
      </c>
      <c r="G256" s="153">
        <v>1410</v>
      </c>
    </row>
    <row r="257" spans="2:7" s="56" customFormat="1" ht="18" customHeight="1">
      <c r="B257" s="168">
        <v>2008</v>
      </c>
      <c r="C257" s="174" t="s">
        <v>65</v>
      </c>
      <c r="D257" s="174" t="s">
        <v>103</v>
      </c>
      <c r="E257" s="153">
        <v>49</v>
      </c>
      <c r="F257" s="153">
        <v>2439.7400000000002</v>
      </c>
      <c r="G257" s="153">
        <v>340.71428571428567</v>
      </c>
    </row>
    <row r="258" spans="2:7" s="56" customFormat="1" ht="18" customHeight="1">
      <c r="B258" s="168">
        <v>2008</v>
      </c>
      <c r="C258" s="174" t="s">
        <v>65</v>
      </c>
      <c r="D258" s="174" t="s">
        <v>104</v>
      </c>
      <c r="E258" s="153">
        <v>80</v>
      </c>
      <c r="F258" s="153">
        <v>3579.8</v>
      </c>
      <c r="G258" s="153">
        <v>496.57142857142856</v>
      </c>
    </row>
    <row r="259" spans="2:7" s="56" customFormat="1" ht="18" customHeight="1">
      <c r="B259" s="168">
        <v>2008</v>
      </c>
      <c r="C259" s="174" t="s">
        <v>65</v>
      </c>
      <c r="D259" s="174" t="s">
        <v>105</v>
      </c>
      <c r="E259" s="153">
        <v>128</v>
      </c>
      <c r="F259" s="153">
        <v>8853.51</v>
      </c>
      <c r="G259" s="153">
        <v>1236.7142857142858</v>
      </c>
    </row>
    <row r="260" spans="2:7" s="56" customFormat="1" ht="18" customHeight="1">
      <c r="B260" s="168">
        <v>2008</v>
      </c>
      <c r="C260" s="174" t="s">
        <v>65</v>
      </c>
      <c r="D260" s="174" t="s">
        <v>106</v>
      </c>
      <c r="E260" s="153">
        <v>469</v>
      </c>
      <c r="F260" s="153">
        <v>23572.410000000003</v>
      </c>
      <c r="G260" s="153">
        <v>3277.8571428571427</v>
      </c>
    </row>
    <row r="261" spans="2:7" s="56" customFormat="1" ht="18" customHeight="1">
      <c r="B261" s="168">
        <v>2008</v>
      </c>
      <c r="C261" s="174" t="s">
        <v>65</v>
      </c>
      <c r="D261" s="174" t="s">
        <v>107</v>
      </c>
      <c r="E261" s="153">
        <v>1</v>
      </c>
      <c r="F261" s="153">
        <v>61.79</v>
      </c>
      <c r="G261" s="153">
        <v>8.5714285714285712</v>
      </c>
    </row>
    <row r="262" spans="2:7" s="56" customFormat="1" ht="18" customHeight="1">
      <c r="B262" s="168">
        <v>2008</v>
      </c>
      <c r="C262" s="174" t="s">
        <v>65</v>
      </c>
      <c r="D262" s="174" t="s">
        <v>108</v>
      </c>
      <c r="E262" s="153">
        <v>14</v>
      </c>
      <c r="F262" s="153">
        <v>405.77</v>
      </c>
      <c r="G262" s="153">
        <v>56.285714285714285</v>
      </c>
    </row>
    <row r="263" spans="2:7" s="56" customFormat="1" ht="18" customHeight="1">
      <c r="B263" s="168">
        <v>2008</v>
      </c>
      <c r="C263" s="174" t="s">
        <v>65</v>
      </c>
      <c r="D263" s="174" t="s">
        <v>109</v>
      </c>
      <c r="E263" s="153">
        <v>10</v>
      </c>
      <c r="F263" s="153">
        <v>568.47</v>
      </c>
      <c r="G263" s="153">
        <v>78.857142857142861</v>
      </c>
    </row>
    <row r="264" spans="2:7" s="56" customFormat="1" ht="18" customHeight="1">
      <c r="B264" s="168">
        <v>2008</v>
      </c>
      <c r="C264" s="174" t="s">
        <v>65</v>
      </c>
      <c r="D264" s="174" t="s">
        <v>110</v>
      </c>
      <c r="E264" s="153">
        <v>1</v>
      </c>
      <c r="F264" s="153">
        <v>20.6</v>
      </c>
      <c r="G264" s="153">
        <v>2.8571428571428572</v>
      </c>
    </row>
    <row r="265" spans="2:7" s="56" customFormat="1" ht="18" customHeight="1">
      <c r="B265" s="168">
        <v>2008</v>
      </c>
      <c r="C265" s="174" t="s">
        <v>66</v>
      </c>
      <c r="D265" s="174" t="s">
        <v>97</v>
      </c>
      <c r="E265" s="153">
        <v>46440</v>
      </c>
      <c r="F265" s="153">
        <v>970882.35000000009</v>
      </c>
      <c r="G265" s="153">
        <v>2036536.12</v>
      </c>
    </row>
    <row r="266" spans="2:7" s="56" customFormat="1" ht="18" customHeight="1">
      <c r="B266" s="168">
        <v>2008</v>
      </c>
      <c r="C266" s="174" t="s">
        <v>66</v>
      </c>
      <c r="D266" s="174" t="s">
        <v>98</v>
      </c>
      <c r="E266" s="153">
        <v>2334</v>
      </c>
      <c r="F266" s="153">
        <v>55929.310000000005</v>
      </c>
      <c r="G266" s="153">
        <v>116259.36</v>
      </c>
    </row>
    <row r="267" spans="2:7" s="56" customFormat="1" ht="18" customHeight="1">
      <c r="B267" s="168">
        <v>2008</v>
      </c>
      <c r="C267" s="174" t="s">
        <v>66</v>
      </c>
      <c r="D267" s="174" t="s">
        <v>99</v>
      </c>
      <c r="E267" s="153">
        <v>14604</v>
      </c>
      <c r="F267" s="153">
        <v>190062.71</v>
      </c>
      <c r="G267" s="153">
        <v>401211.48</v>
      </c>
    </row>
    <row r="268" spans="2:7" s="56" customFormat="1" ht="18" customHeight="1">
      <c r="B268" s="168">
        <v>2008</v>
      </c>
      <c r="C268" s="174" t="s">
        <v>66</v>
      </c>
      <c r="D268" s="174" t="s">
        <v>100</v>
      </c>
      <c r="E268" s="153">
        <v>20303</v>
      </c>
      <c r="F268" s="153">
        <v>664542.35</v>
      </c>
      <c r="G268" s="153">
        <v>1407329.24</v>
      </c>
    </row>
    <row r="269" spans="2:7" s="56" customFormat="1" ht="18" customHeight="1">
      <c r="B269" s="168">
        <v>2008</v>
      </c>
      <c r="C269" s="174" t="s">
        <v>66</v>
      </c>
      <c r="D269" s="174" t="s">
        <v>101</v>
      </c>
      <c r="E269" s="153">
        <v>11494</v>
      </c>
      <c r="F269" s="153">
        <v>326054.33999999997</v>
      </c>
      <c r="G269" s="153">
        <v>697604.80479999993</v>
      </c>
    </row>
    <row r="270" spans="2:7" s="56" customFormat="1" ht="18" customHeight="1">
      <c r="B270" s="168">
        <v>2008</v>
      </c>
      <c r="C270" s="174" t="s">
        <v>66</v>
      </c>
      <c r="D270" s="174" t="s">
        <v>102</v>
      </c>
      <c r="E270" s="153">
        <v>49760</v>
      </c>
      <c r="F270" s="153">
        <v>913414.2</v>
      </c>
      <c r="G270" s="153">
        <v>1918584.8199999998</v>
      </c>
    </row>
    <row r="271" spans="2:7" s="56" customFormat="1" ht="18" customHeight="1">
      <c r="B271" s="168">
        <v>2008</v>
      </c>
      <c r="C271" s="174" t="s">
        <v>66</v>
      </c>
      <c r="D271" s="174" t="s">
        <v>103</v>
      </c>
      <c r="E271" s="153">
        <v>213542</v>
      </c>
      <c r="F271" s="153">
        <v>4461288.9899999984</v>
      </c>
      <c r="G271" s="153">
        <v>9498836.0360000003</v>
      </c>
    </row>
    <row r="272" spans="2:7" s="56" customFormat="1" ht="18" customHeight="1">
      <c r="B272" s="168">
        <v>2008</v>
      </c>
      <c r="C272" s="174" t="s">
        <v>66</v>
      </c>
      <c r="D272" s="174" t="s">
        <v>104</v>
      </c>
      <c r="E272" s="153">
        <v>14070</v>
      </c>
      <c r="F272" s="153">
        <v>195841.2</v>
      </c>
      <c r="G272" s="153">
        <v>414430.28</v>
      </c>
    </row>
    <row r="273" spans="2:7" s="56" customFormat="1" ht="18" customHeight="1">
      <c r="B273" s="168">
        <v>2008</v>
      </c>
      <c r="C273" s="174" t="s">
        <v>66</v>
      </c>
      <c r="D273" s="174" t="s">
        <v>105</v>
      </c>
      <c r="E273" s="153">
        <v>39331</v>
      </c>
      <c r="F273" s="153">
        <v>641818.12000000011</v>
      </c>
      <c r="G273" s="153">
        <v>1330650.52</v>
      </c>
    </row>
    <row r="274" spans="2:7" s="56" customFormat="1" ht="18" customHeight="1">
      <c r="B274" s="168">
        <v>2008</v>
      </c>
      <c r="C274" s="174" t="s">
        <v>66</v>
      </c>
      <c r="D274" s="174" t="s">
        <v>106</v>
      </c>
      <c r="E274" s="153">
        <v>62802</v>
      </c>
      <c r="F274" s="153">
        <v>2009825.7400000002</v>
      </c>
      <c r="G274" s="153">
        <v>4228892.9160000002</v>
      </c>
    </row>
    <row r="275" spans="2:7" s="56" customFormat="1" ht="18" customHeight="1">
      <c r="B275" s="168">
        <v>2008</v>
      </c>
      <c r="C275" s="174" t="s">
        <v>66</v>
      </c>
      <c r="D275" s="174" t="s">
        <v>107</v>
      </c>
      <c r="E275" s="153">
        <v>56</v>
      </c>
      <c r="F275" s="153">
        <v>747.56</v>
      </c>
      <c r="G275" s="153">
        <v>1520.72</v>
      </c>
    </row>
    <row r="276" spans="2:7" s="56" customFormat="1" ht="18" customHeight="1">
      <c r="B276" s="168">
        <v>2008</v>
      </c>
      <c r="C276" s="174" t="s">
        <v>66</v>
      </c>
      <c r="D276" s="174" t="s">
        <v>108</v>
      </c>
      <c r="E276" s="153">
        <v>664</v>
      </c>
      <c r="F276" s="153">
        <v>11574.93</v>
      </c>
      <c r="G276" s="153">
        <v>23850.6</v>
      </c>
    </row>
    <row r="277" spans="2:7" s="56" customFormat="1" ht="18" customHeight="1">
      <c r="B277" s="168">
        <v>2008</v>
      </c>
      <c r="C277" s="174" t="s">
        <v>66</v>
      </c>
      <c r="D277" s="174" t="s">
        <v>109</v>
      </c>
      <c r="E277" s="153">
        <v>18365</v>
      </c>
      <c r="F277" s="153">
        <v>535493.44999999995</v>
      </c>
      <c r="G277" s="153">
        <v>1136332.8</v>
      </c>
    </row>
    <row r="278" spans="2:7" s="56" customFormat="1" ht="18" customHeight="1">
      <c r="B278" s="168">
        <v>2008</v>
      </c>
      <c r="C278" s="174" t="s">
        <v>66</v>
      </c>
      <c r="D278" s="174" t="s">
        <v>110</v>
      </c>
      <c r="E278" s="153">
        <v>2</v>
      </c>
      <c r="F278" s="153">
        <v>17.47</v>
      </c>
      <c r="G278" s="153">
        <v>36.400000000000006</v>
      </c>
    </row>
    <row r="279" spans="2:7" s="56" customFormat="1" ht="18" customHeight="1">
      <c r="B279" s="168">
        <v>2008</v>
      </c>
      <c r="C279" s="174" t="s">
        <v>67</v>
      </c>
      <c r="D279" s="174" t="s">
        <v>97</v>
      </c>
      <c r="E279" s="153">
        <v>159</v>
      </c>
      <c r="F279" s="153">
        <v>4660.9399999999996</v>
      </c>
      <c r="G279" s="153">
        <v>5577</v>
      </c>
    </row>
    <row r="280" spans="2:7" s="56" customFormat="1" ht="18" customHeight="1">
      <c r="B280" s="168">
        <v>2008</v>
      </c>
      <c r="C280" s="174" t="s">
        <v>67</v>
      </c>
      <c r="D280" s="174" t="s">
        <v>98</v>
      </c>
      <c r="E280" s="153">
        <v>62</v>
      </c>
      <c r="F280" s="153">
        <v>1750.19</v>
      </c>
      <c r="G280" s="153">
        <v>2075</v>
      </c>
    </row>
    <row r="281" spans="2:7" s="56" customFormat="1" ht="18" customHeight="1">
      <c r="B281" s="168">
        <v>2008</v>
      </c>
      <c r="C281" s="174" t="s">
        <v>67</v>
      </c>
      <c r="D281" s="174" t="s">
        <v>99</v>
      </c>
      <c r="E281" s="153">
        <v>152</v>
      </c>
      <c r="F281" s="153">
        <v>2324.2400000000002</v>
      </c>
      <c r="G281" s="153">
        <v>2766</v>
      </c>
    </row>
    <row r="282" spans="2:7" s="56" customFormat="1" ht="18" customHeight="1">
      <c r="B282" s="168">
        <v>2008</v>
      </c>
      <c r="C282" s="174" t="s">
        <v>67</v>
      </c>
      <c r="D282" s="174" t="s">
        <v>100</v>
      </c>
      <c r="E282" s="153">
        <v>62</v>
      </c>
      <c r="F282" s="153">
        <v>1538.94</v>
      </c>
      <c r="G282" s="153">
        <v>1843</v>
      </c>
    </row>
    <row r="283" spans="2:7" s="56" customFormat="1" ht="18" customHeight="1">
      <c r="B283" s="168">
        <v>2008</v>
      </c>
      <c r="C283" s="174" t="s">
        <v>67</v>
      </c>
      <c r="D283" s="174" t="s">
        <v>101</v>
      </c>
      <c r="E283" s="153">
        <v>41</v>
      </c>
      <c r="F283" s="153">
        <v>972.76</v>
      </c>
      <c r="G283" s="153">
        <v>1162</v>
      </c>
    </row>
    <row r="284" spans="2:7" s="56" customFormat="1" ht="18" customHeight="1">
      <c r="B284" s="168">
        <v>2008</v>
      </c>
      <c r="C284" s="174" t="s">
        <v>67</v>
      </c>
      <c r="D284" s="174" t="s">
        <v>102</v>
      </c>
      <c r="E284" s="153">
        <v>261</v>
      </c>
      <c r="F284" s="153">
        <v>5818.88</v>
      </c>
      <c r="G284" s="153">
        <v>6946</v>
      </c>
    </row>
    <row r="285" spans="2:7" s="56" customFormat="1" ht="18" customHeight="1">
      <c r="B285" s="168">
        <v>2008</v>
      </c>
      <c r="C285" s="174" t="s">
        <v>67</v>
      </c>
      <c r="D285" s="174" t="s">
        <v>103</v>
      </c>
      <c r="E285" s="153">
        <v>412</v>
      </c>
      <c r="F285" s="153">
        <v>5887.69</v>
      </c>
      <c r="G285" s="153">
        <v>7092</v>
      </c>
    </row>
    <row r="286" spans="2:7" s="56" customFormat="1" ht="18" customHeight="1">
      <c r="B286" s="168">
        <v>2008</v>
      </c>
      <c r="C286" s="174" t="s">
        <v>67</v>
      </c>
      <c r="D286" s="174" t="s">
        <v>104</v>
      </c>
      <c r="E286" s="153">
        <v>193</v>
      </c>
      <c r="F286" s="153">
        <v>3543.24</v>
      </c>
      <c r="G286" s="153">
        <v>4369</v>
      </c>
    </row>
    <row r="287" spans="2:7" s="56" customFormat="1" ht="18" customHeight="1">
      <c r="B287" s="168">
        <v>2008</v>
      </c>
      <c r="C287" s="174" t="s">
        <v>67</v>
      </c>
      <c r="D287" s="174" t="s">
        <v>105</v>
      </c>
      <c r="E287" s="153">
        <v>148</v>
      </c>
      <c r="F287" s="153">
        <v>3708.63</v>
      </c>
      <c r="G287" s="153">
        <v>4475</v>
      </c>
    </row>
    <row r="288" spans="2:7" s="56" customFormat="1" ht="18" customHeight="1">
      <c r="B288" s="168">
        <v>2008</v>
      </c>
      <c r="C288" s="174" t="s">
        <v>67</v>
      </c>
      <c r="D288" s="174" t="s">
        <v>106</v>
      </c>
      <c r="E288" s="153">
        <v>305</v>
      </c>
      <c r="F288" s="153">
        <v>7296.65</v>
      </c>
      <c r="G288" s="153">
        <v>8701</v>
      </c>
    </row>
    <row r="289" spans="2:7" s="56" customFormat="1" ht="18" customHeight="1">
      <c r="B289" s="168">
        <v>2008</v>
      </c>
      <c r="C289" s="174" t="s">
        <v>67</v>
      </c>
      <c r="D289" s="174" t="s">
        <v>108</v>
      </c>
      <c r="E289" s="153">
        <v>36</v>
      </c>
      <c r="F289" s="153">
        <v>649.48</v>
      </c>
      <c r="G289" s="153">
        <v>800</v>
      </c>
    </row>
    <row r="290" spans="2:7" s="56" customFormat="1" ht="18" customHeight="1">
      <c r="B290" s="168">
        <v>2008</v>
      </c>
      <c r="C290" s="174" t="s">
        <v>67</v>
      </c>
      <c r="D290" s="174" t="s">
        <v>109</v>
      </c>
      <c r="E290" s="153">
        <v>101</v>
      </c>
      <c r="F290" s="153">
        <v>2215.8199999999997</v>
      </c>
      <c r="G290" s="153">
        <v>2639</v>
      </c>
    </row>
    <row r="291" spans="2:7" s="56" customFormat="1" ht="18" customHeight="1">
      <c r="B291" s="168">
        <v>2009</v>
      </c>
      <c r="C291" s="174" t="s">
        <v>63</v>
      </c>
      <c r="D291" s="174" t="s">
        <v>97</v>
      </c>
      <c r="E291" s="153">
        <v>119</v>
      </c>
      <c r="F291" s="153">
        <v>5491.86</v>
      </c>
      <c r="G291" s="153">
        <v>1589.25</v>
      </c>
    </row>
    <row r="292" spans="2:7" s="56" customFormat="1" ht="18" customHeight="1">
      <c r="B292" s="168">
        <v>2009</v>
      </c>
      <c r="C292" s="174" t="s">
        <v>63</v>
      </c>
      <c r="D292" s="174" t="s">
        <v>98</v>
      </c>
      <c r="E292" s="153">
        <v>386</v>
      </c>
      <c r="F292" s="153">
        <v>27381.59</v>
      </c>
      <c r="G292" s="153">
        <v>8384.0999999999985</v>
      </c>
    </row>
    <row r="293" spans="2:7" s="56" customFormat="1" ht="18" customHeight="1">
      <c r="B293" s="168">
        <v>2009</v>
      </c>
      <c r="C293" s="174" t="s">
        <v>63</v>
      </c>
      <c r="D293" s="174" t="s">
        <v>99</v>
      </c>
      <c r="E293" s="153">
        <v>316</v>
      </c>
      <c r="F293" s="153">
        <v>5774.31</v>
      </c>
      <c r="G293" s="153">
        <v>1676.9499999999998</v>
      </c>
    </row>
    <row r="294" spans="2:7" s="56" customFormat="1" ht="18" customHeight="1">
      <c r="B294" s="168">
        <v>2009</v>
      </c>
      <c r="C294" s="174" t="s">
        <v>63</v>
      </c>
      <c r="D294" s="174" t="s">
        <v>100</v>
      </c>
      <c r="E294" s="153">
        <v>569</v>
      </c>
      <c r="F294" s="153">
        <v>36397.599999999999</v>
      </c>
      <c r="G294" s="153">
        <v>11600.75</v>
      </c>
    </row>
    <row r="295" spans="2:7" s="56" customFormat="1" ht="18" customHeight="1">
      <c r="B295" s="168">
        <v>2009</v>
      </c>
      <c r="C295" s="174" t="s">
        <v>63</v>
      </c>
      <c r="D295" s="174" t="s">
        <v>101</v>
      </c>
      <c r="E295" s="153">
        <v>948</v>
      </c>
      <c r="F295" s="153">
        <v>65047.040000000008</v>
      </c>
      <c r="G295" s="153">
        <v>21493.9</v>
      </c>
    </row>
    <row r="296" spans="2:7" s="56" customFormat="1" ht="18" customHeight="1">
      <c r="B296" s="168">
        <v>2009</v>
      </c>
      <c r="C296" s="174" t="s">
        <v>63</v>
      </c>
      <c r="D296" s="174" t="s">
        <v>102</v>
      </c>
      <c r="E296" s="153">
        <v>568</v>
      </c>
      <c r="F296" s="153">
        <v>17786.850000000002</v>
      </c>
      <c r="G296" s="153">
        <v>5279.85</v>
      </c>
    </row>
    <row r="297" spans="2:7" s="56" customFormat="1" ht="18" customHeight="1">
      <c r="B297" s="168">
        <v>2009</v>
      </c>
      <c r="C297" s="174" t="s">
        <v>63</v>
      </c>
      <c r="D297" s="174" t="s">
        <v>103</v>
      </c>
      <c r="E297" s="153">
        <v>1651</v>
      </c>
      <c r="F297" s="153">
        <v>103102.12999999999</v>
      </c>
      <c r="G297" s="153">
        <v>32268.3</v>
      </c>
    </row>
    <row r="298" spans="2:7" s="56" customFormat="1" ht="18" customHeight="1">
      <c r="B298" s="168">
        <v>2009</v>
      </c>
      <c r="C298" s="174" t="s">
        <v>63</v>
      </c>
      <c r="D298" s="174" t="s">
        <v>104</v>
      </c>
      <c r="E298" s="153">
        <v>477</v>
      </c>
      <c r="F298" s="153">
        <v>11483.709999999997</v>
      </c>
      <c r="G298" s="153">
        <v>3175.75</v>
      </c>
    </row>
    <row r="299" spans="2:7" s="56" customFormat="1" ht="18" customHeight="1">
      <c r="B299" s="168">
        <v>2009</v>
      </c>
      <c r="C299" s="174" t="s">
        <v>63</v>
      </c>
      <c r="D299" s="174" t="s">
        <v>105</v>
      </c>
      <c r="E299" s="153">
        <v>1073</v>
      </c>
      <c r="F299" s="153">
        <v>57383.66</v>
      </c>
      <c r="G299" s="153">
        <v>18957.45</v>
      </c>
    </row>
    <row r="300" spans="2:7" s="56" customFormat="1" ht="18" customHeight="1">
      <c r="B300" s="168">
        <v>2009</v>
      </c>
      <c r="C300" s="174" t="s">
        <v>63</v>
      </c>
      <c r="D300" s="174" t="s">
        <v>106</v>
      </c>
      <c r="E300" s="153">
        <v>2005</v>
      </c>
      <c r="F300" s="153">
        <v>85212.44</v>
      </c>
      <c r="G300" s="153">
        <v>24809.65</v>
      </c>
    </row>
    <row r="301" spans="2:7" s="56" customFormat="1" ht="18" customHeight="1">
      <c r="B301" s="168">
        <v>2009</v>
      </c>
      <c r="C301" s="174" t="s">
        <v>63</v>
      </c>
      <c r="D301" s="174" t="s">
        <v>107</v>
      </c>
      <c r="E301" s="153">
        <v>33</v>
      </c>
      <c r="F301" s="153">
        <v>367.58</v>
      </c>
      <c r="G301" s="153">
        <v>80.400000000000006</v>
      </c>
    </row>
    <row r="302" spans="2:7" s="56" customFormat="1" ht="18" customHeight="1">
      <c r="B302" s="168">
        <v>2009</v>
      </c>
      <c r="C302" s="174" t="s">
        <v>63</v>
      </c>
      <c r="D302" s="174" t="s">
        <v>108</v>
      </c>
      <c r="E302" s="153">
        <v>41</v>
      </c>
      <c r="F302" s="153">
        <v>452.8</v>
      </c>
      <c r="G302" s="153">
        <v>152.04999999999998</v>
      </c>
    </row>
    <row r="303" spans="2:7" s="56" customFormat="1" ht="18" customHeight="1">
      <c r="B303" s="168">
        <v>2009</v>
      </c>
      <c r="C303" s="174" t="s">
        <v>63</v>
      </c>
      <c r="D303" s="174" t="s">
        <v>109</v>
      </c>
      <c r="E303" s="153">
        <v>199</v>
      </c>
      <c r="F303" s="153">
        <v>4010.5800000000004</v>
      </c>
      <c r="G303" s="153">
        <v>1085.7</v>
      </c>
    </row>
    <row r="304" spans="2:7" s="56" customFormat="1" ht="18" customHeight="1">
      <c r="B304" s="168">
        <v>2009</v>
      </c>
      <c r="C304" s="174" t="s">
        <v>63</v>
      </c>
      <c r="D304" s="174" t="s">
        <v>110</v>
      </c>
      <c r="E304" s="153">
        <v>53</v>
      </c>
      <c r="F304" s="153">
        <v>648.07000000000005</v>
      </c>
      <c r="G304" s="153">
        <v>201.05</v>
      </c>
    </row>
    <row r="305" spans="2:7" s="56" customFormat="1" ht="18" customHeight="1">
      <c r="B305" s="168">
        <v>2009</v>
      </c>
      <c r="C305" s="174" t="s">
        <v>64</v>
      </c>
      <c r="D305" s="174" t="s">
        <v>97</v>
      </c>
      <c r="E305" s="153">
        <v>3</v>
      </c>
      <c r="F305" s="153">
        <v>87.6</v>
      </c>
      <c r="G305" s="153">
        <v>23.25</v>
      </c>
    </row>
    <row r="306" spans="2:7" s="56" customFormat="1" ht="18" customHeight="1">
      <c r="B306" s="168">
        <v>2009</v>
      </c>
      <c r="C306" s="174" t="s">
        <v>64</v>
      </c>
      <c r="D306" s="174" t="s">
        <v>98</v>
      </c>
      <c r="E306" s="153">
        <v>21</v>
      </c>
      <c r="F306" s="153">
        <v>1624.18</v>
      </c>
      <c r="G306" s="153">
        <v>550.25</v>
      </c>
    </row>
    <row r="307" spans="2:7" s="56" customFormat="1" ht="18" customHeight="1">
      <c r="B307" s="168">
        <v>2009</v>
      </c>
      <c r="C307" s="174" t="s">
        <v>64</v>
      </c>
      <c r="D307" s="174" t="s">
        <v>99</v>
      </c>
      <c r="E307" s="153">
        <v>3</v>
      </c>
      <c r="F307" s="153">
        <v>66.23</v>
      </c>
      <c r="G307" s="153">
        <v>22.5</v>
      </c>
    </row>
    <row r="308" spans="2:7" s="56" customFormat="1" ht="18" customHeight="1">
      <c r="B308" s="168">
        <v>2009</v>
      </c>
      <c r="C308" s="174" t="s">
        <v>64</v>
      </c>
      <c r="D308" s="174" t="s">
        <v>100</v>
      </c>
      <c r="E308" s="153">
        <v>1440</v>
      </c>
      <c r="F308" s="153">
        <v>106699.97</v>
      </c>
      <c r="G308" s="153">
        <v>36242.5</v>
      </c>
    </row>
    <row r="309" spans="2:7" s="56" customFormat="1" ht="18" customHeight="1">
      <c r="B309" s="168">
        <v>2009</v>
      </c>
      <c r="C309" s="174" t="s">
        <v>64</v>
      </c>
      <c r="D309" s="174" t="s">
        <v>101</v>
      </c>
      <c r="E309" s="153">
        <v>66</v>
      </c>
      <c r="F309" s="153">
        <v>4633.66</v>
      </c>
      <c r="G309" s="153">
        <v>1492.5</v>
      </c>
    </row>
    <row r="310" spans="2:7" s="56" customFormat="1" ht="18" customHeight="1">
      <c r="B310" s="168">
        <v>2009</v>
      </c>
      <c r="C310" s="174" t="s">
        <v>64</v>
      </c>
      <c r="D310" s="174" t="s">
        <v>102</v>
      </c>
      <c r="E310" s="153">
        <v>2080</v>
      </c>
      <c r="F310" s="153">
        <v>89774.3</v>
      </c>
      <c r="G310" s="153">
        <v>29877.25</v>
      </c>
    </row>
    <row r="311" spans="2:7" s="56" customFormat="1" ht="18" customHeight="1">
      <c r="B311" s="168">
        <v>2009</v>
      </c>
      <c r="C311" s="174" t="s">
        <v>64</v>
      </c>
      <c r="D311" s="174" t="s">
        <v>103</v>
      </c>
      <c r="E311" s="153">
        <v>8047</v>
      </c>
      <c r="F311" s="153">
        <v>344386.12</v>
      </c>
      <c r="G311" s="153">
        <v>115224.5</v>
      </c>
    </row>
    <row r="312" spans="2:7" s="56" customFormat="1" ht="18" customHeight="1">
      <c r="B312" s="168">
        <v>2009</v>
      </c>
      <c r="C312" s="174" t="s">
        <v>64</v>
      </c>
      <c r="D312" s="174" t="s">
        <v>104</v>
      </c>
      <c r="E312" s="153">
        <v>659</v>
      </c>
      <c r="F312" s="153">
        <v>21462.430000000004</v>
      </c>
      <c r="G312" s="153">
        <v>7158.5</v>
      </c>
    </row>
    <row r="313" spans="2:7" s="56" customFormat="1" ht="18" customHeight="1">
      <c r="B313" s="168">
        <v>2009</v>
      </c>
      <c r="C313" s="174" t="s">
        <v>64</v>
      </c>
      <c r="D313" s="174" t="s">
        <v>105</v>
      </c>
      <c r="E313" s="153">
        <v>7666</v>
      </c>
      <c r="F313" s="153">
        <v>435222.44</v>
      </c>
      <c r="G313" s="153">
        <v>148989.5</v>
      </c>
    </row>
    <row r="314" spans="2:7" s="56" customFormat="1" ht="18" customHeight="1">
      <c r="B314" s="168">
        <v>2009</v>
      </c>
      <c r="C314" s="174" t="s">
        <v>64</v>
      </c>
      <c r="D314" s="174" t="s">
        <v>106</v>
      </c>
      <c r="E314" s="153">
        <v>1092</v>
      </c>
      <c r="F314" s="153">
        <v>56872.5</v>
      </c>
      <c r="G314" s="153">
        <v>18932</v>
      </c>
    </row>
    <row r="315" spans="2:7" s="56" customFormat="1" ht="18" customHeight="1">
      <c r="B315" s="168">
        <v>2009</v>
      </c>
      <c r="C315" s="174" t="s">
        <v>64</v>
      </c>
      <c r="D315" s="174" t="s">
        <v>108</v>
      </c>
      <c r="E315" s="153">
        <v>360</v>
      </c>
      <c r="F315" s="153">
        <v>12695.33</v>
      </c>
      <c r="G315" s="153">
        <v>4311.25</v>
      </c>
    </row>
    <row r="316" spans="2:7" s="56" customFormat="1" ht="18" customHeight="1">
      <c r="B316" s="168">
        <v>2009</v>
      </c>
      <c r="C316" s="174" t="s">
        <v>64</v>
      </c>
      <c r="D316" s="174" t="s">
        <v>109</v>
      </c>
      <c r="E316" s="153">
        <v>9</v>
      </c>
      <c r="F316" s="153">
        <v>564.75</v>
      </c>
      <c r="G316" s="153">
        <v>200</v>
      </c>
    </row>
    <row r="317" spans="2:7" s="56" customFormat="1" ht="18" customHeight="1">
      <c r="B317" s="168">
        <v>2009</v>
      </c>
      <c r="C317" s="174" t="s">
        <v>65</v>
      </c>
      <c r="D317" s="174" t="s">
        <v>97</v>
      </c>
      <c r="E317" s="153">
        <v>141</v>
      </c>
      <c r="F317" s="153">
        <v>6775.47</v>
      </c>
      <c r="G317" s="153">
        <v>939.85714285714289</v>
      </c>
    </row>
    <row r="318" spans="2:7" s="56" customFormat="1" ht="18" customHeight="1">
      <c r="B318" s="168">
        <v>2009</v>
      </c>
      <c r="C318" s="174" t="s">
        <v>65</v>
      </c>
      <c r="D318" s="174" t="s">
        <v>98</v>
      </c>
      <c r="E318" s="153">
        <v>164</v>
      </c>
      <c r="F318" s="153">
        <v>11545.82</v>
      </c>
      <c r="G318" s="153">
        <v>1601.5714285714284</v>
      </c>
    </row>
    <row r="319" spans="2:7" s="56" customFormat="1" ht="18" customHeight="1">
      <c r="B319" s="168">
        <v>2009</v>
      </c>
      <c r="C319" s="174" t="s">
        <v>65</v>
      </c>
      <c r="D319" s="174" t="s">
        <v>99</v>
      </c>
      <c r="E319" s="153">
        <v>26</v>
      </c>
      <c r="F319" s="153">
        <v>1464.45</v>
      </c>
      <c r="G319" s="153">
        <v>203.14285714285714</v>
      </c>
    </row>
    <row r="320" spans="2:7" s="56" customFormat="1" ht="18" customHeight="1">
      <c r="B320" s="168">
        <v>2009</v>
      </c>
      <c r="C320" s="174" t="s">
        <v>65</v>
      </c>
      <c r="D320" s="174" t="s">
        <v>100</v>
      </c>
      <c r="E320" s="153">
        <v>12</v>
      </c>
      <c r="F320" s="153">
        <v>543.75</v>
      </c>
      <c r="G320" s="153">
        <v>79.714285714285708</v>
      </c>
    </row>
    <row r="321" spans="2:7" s="56" customFormat="1" ht="18" customHeight="1">
      <c r="B321" s="168">
        <v>2009</v>
      </c>
      <c r="C321" s="174" t="s">
        <v>65</v>
      </c>
      <c r="D321" s="174" t="s">
        <v>101</v>
      </c>
      <c r="E321" s="153">
        <v>13</v>
      </c>
      <c r="F321" s="153">
        <v>1664.2</v>
      </c>
      <c r="G321" s="153">
        <v>230.85714285714286</v>
      </c>
    </row>
    <row r="322" spans="2:7" s="56" customFormat="1" ht="18" customHeight="1">
      <c r="B322" s="168">
        <v>2009</v>
      </c>
      <c r="C322" s="174" t="s">
        <v>65</v>
      </c>
      <c r="D322" s="174" t="s">
        <v>102</v>
      </c>
      <c r="E322" s="153">
        <v>212</v>
      </c>
      <c r="F322" s="153">
        <v>11998.78</v>
      </c>
      <c r="G322" s="153">
        <v>1672.7142857142858</v>
      </c>
    </row>
    <row r="323" spans="2:7" s="56" customFormat="1" ht="18" customHeight="1">
      <c r="B323" s="168">
        <v>2009</v>
      </c>
      <c r="C323" s="174" t="s">
        <v>65</v>
      </c>
      <c r="D323" s="174" t="s">
        <v>103</v>
      </c>
      <c r="E323" s="153">
        <v>32</v>
      </c>
      <c r="F323" s="153">
        <v>2539.6</v>
      </c>
      <c r="G323" s="153">
        <v>352.28571428571428</v>
      </c>
    </row>
    <row r="324" spans="2:7" s="56" customFormat="1" ht="18" customHeight="1">
      <c r="B324" s="168">
        <v>2009</v>
      </c>
      <c r="C324" s="174" t="s">
        <v>65</v>
      </c>
      <c r="D324" s="174" t="s">
        <v>104</v>
      </c>
      <c r="E324" s="153">
        <v>83</v>
      </c>
      <c r="F324" s="153">
        <v>4006.18</v>
      </c>
      <c r="G324" s="153">
        <v>555.71428571428567</v>
      </c>
    </row>
    <row r="325" spans="2:7" s="56" customFormat="1" ht="18" customHeight="1">
      <c r="B325" s="168">
        <v>2009</v>
      </c>
      <c r="C325" s="174" t="s">
        <v>65</v>
      </c>
      <c r="D325" s="174" t="s">
        <v>105</v>
      </c>
      <c r="E325" s="153">
        <v>66</v>
      </c>
      <c r="F325" s="153">
        <v>5288.17</v>
      </c>
      <c r="G325" s="153">
        <v>733.57142857142856</v>
      </c>
    </row>
    <row r="326" spans="2:7" s="56" customFormat="1" ht="18" customHeight="1">
      <c r="B326" s="168">
        <v>2009</v>
      </c>
      <c r="C326" s="174" t="s">
        <v>65</v>
      </c>
      <c r="D326" s="174" t="s">
        <v>106</v>
      </c>
      <c r="E326" s="153">
        <v>435</v>
      </c>
      <c r="F326" s="153">
        <v>22749.43</v>
      </c>
      <c r="G326" s="153">
        <v>3171.7142857142858</v>
      </c>
    </row>
    <row r="327" spans="2:7" s="56" customFormat="1" ht="18" customHeight="1">
      <c r="B327" s="168">
        <v>2009</v>
      </c>
      <c r="C327" s="174" t="s">
        <v>65</v>
      </c>
      <c r="D327" s="174" t="s">
        <v>108</v>
      </c>
      <c r="E327" s="153">
        <v>22</v>
      </c>
      <c r="F327" s="153">
        <v>738.38</v>
      </c>
      <c r="G327" s="153">
        <v>102.42857142857143</v>
      </c>
    </row>
    <row r="328" spans="2:7" s="56" customFormat="1" ht="18" customHeight="1">
      <c r="B328" s="168">
        <v>2009</v>
      </c>
      <c r="C328" s="174" t="s">
        <v>65</v>
      </c>
      <c r="D328" s="174" t="s">
        <v>109</v>
      </c>
      <c r="E328" s="153">
        <v>13</v>
      </c>
      <c r="F328" s="153">
        <v>174.06</v>
      </c>
      <c r="G328" s="153">
        <v>24.142857142857142</v>
      </c>
    </row>
    <row r="329" spans="2:7" s="56" customFormat="1" ht="18" customHeight="1">
      <c r="B329" s="168">
        <v>2009</v>
      </c>
      <c r="C329" s="174" t="s">
        <v>65</v>
      </c>
      <c r="D329" s="174" t="s">
        <v>110</v>
      </c>
      <c r="E329" s="153">
        <v>2</v>
      </c>
      <c r="F329" s="153">
        <v>54.59</v>
      </c>
      <c r="G329" s="153">
        <v>7.5714285714285712</v>
      </c>
    </row>
    <row r="330" spans="2:7" s="56" customFormat="1" ht="18" customHeight="1">
      <c r="B330" s="168">
        <v>2009</v>
      </c>
      <c r="C330" s="174" t="s">
        <v>66</v>
      </c>
      <c r="D330" s="174" t="s">
        <v>97</v>
      </c>
      <c r="E330" s="153">
        <v>47071</v>
      </c>
      <c r="F330" s="153">
        <v>852242.88000000012</v>
      </c>
      <c r="G330" s="153">
        <v>2073068.6939999999</v>
      </c>
    </row>
    <row r="331" spans="2:7" s="56" customFormat="1" ht="18" customHeight="1">
      <c r="B331" s="168">
        <v>2009</v>
      </c>
      <c r="C331" s="174" t="s">
        <v>66</v>
      </c>
      <c r="D331" s="174" t="s">
        <v>98</v>
      </c>
      <c r="E331" s="153">
        <v>2349</v>
      </c>
      <c r="F331" s="153">
        <v>47484.1</v>
      </c>
      <c r="G331" s="153">
        <v>114766.2</v>
      </c>
    </row>
    <row r="332" spans="2:7" s="56" customFormat="1" ht="18" customHeight="1">
      <c r="B332" s="168">
        <v>2009</v>
      </c>
      <c r="C332" s="174" t="s">
        <v>66</v>
      </c>
      <c r="D332" s="174" t="s">
        <v>99</v>
      </c>
      <c r="E332" s="153">
        <v>15578</v>
      </c>
      <c r="F332" s="153">
        <v>184490.17</v>
      </c>
      <c r="G332" s="153">
        <v>450020.36000000004</v>
      </c>
    </row>
    <row r="333" spans="2:7" s="56" customFormat="1" ht="18" customHeight="1">
      <c r="B333" s="168">
        <v>2009</v>
      </c>
      <c r="C333" s="174" t="s">
        <v>66</v>
      </c>
      <c r="D333" s="174" t="s">
        <v>100</v>
      </c>
      <c r="E333" s="153">
        <v>20648</v>
      </c>
      <c r="F333" s="153">
        <v>610251.0900000002</v>
      </c>
      <c r="G333" s="153">
        <v>1493868.04</v>
      </c>
    </row>
    <row r="334" spans="2:7" s="56" customFormat="1" ht="18" customHeight="1">
      <c r="B334" s="168">
        <v>2009</v>
      </c>
      <c r="C334" s="174" t="s">
        <v>66</v>
      </c>
      <c r="D334" s="174" t="s">
        <v>101</v>
      </c>
      <c r="E334" s="153">
        <v>12131</v>
      </c>
      <c r="F334" s="153">
        <v>303853.96999999997</v>
      </c>
      <c r="G334" s="153">
        <v>750882.96</v>
      </c>
    </row>
    <row r="335" spans="2:7" s="56" customFormat="1" ht="18" customHeight="1">
      <c r="B335" s="168">
        <v>2009</v>
      </c>
      <c r="C335" s="174" t="s">
        <v>66</v>
      </c>
      <c r="D335" s="174" t="s">
        <v>102</v>
      </c>
      <c r="E335" s="153">
        <v>54753</v>
      </c>
      <c r="F335" s="153">
        <v>929737.37</v>
      </c>
      <c r="G335" s="153">
        <v>2263186.8144</v>
      </c>
    </row>
    <row r="336" spans="2:7" s="56" customFormat="1" ht="18" customHeight="1">
      <c r="B336" s="168">
        <v>2009</v>
      </c>
      <c r="C336" s="174" t="s">
        <v>66</v>
      </c>
      <c r="D336" s="174" t="s">
        <v>103</v>
      </c>
      <c r="E336" s="153">
        <v>216088</v>
      </c>
      <c r="F336" s="153">
        <v>3874700.4599999995</v>
      </c>
      <c r="G336" s="153">
        <v>9489222.8999999985</v>
      </c>
    </row>
    <row r="337" spans="2:7" s="56" customFormat="1" ht="18" customHeight="1">
      <c r="B337" s="168">
        <v>2009</v>
      </c>
      <c r="C337" s="174" t="s">
        <v>66</v>
      </c>
      <c r="D337" s="174" t="s">
        <v>104</v>
      </c>
      <c r="E337" s="153">
        <v>16132</v>
      </c>
      <c r="F337" s="153">
        <v>190143.51999999996</v>
      </c>
      <c r="G337" s="153">
        <v>464829.38</v>
      </c>
    </row>
    <row r="338" spans="2:7" s="56" customFormat="1" ht="18" customHeight="1">
      <c r="B338" s="168">
        <v>2009</v>
      </c>
      <c r="C338" s="174" t="s">
        <v>66</v>
      </c>
      <c r="D338" s="174" t="s">
        <v>105</v>
      </c>
      <c r="E338" s="153">
        <v>38162</v>
      </c>
      <c r="F338" s="153">
        <v>582967.54</v>
      </c>
      <c r="G338" s="153">
        <v>1388187.4599999997</v>
      </c>
    </row>
    <row r="339" spans="2:7" s="56" customFormat="1" ht="18" customHeight="1">
      <c r="B339" s="168">
        <v>2009</v>
      </c>
      <c r="C339" s="174" t="s">
        <v>66</v>
      </c>
      <c r="D339" s="174" t="s">
        <v>106</v>
      </c>
      <c r="E339" s="153">
        <v>65194</v>
      </c>
      <c r="F339" s="153">
        <v>1852704.63</v>
      </c>
      <c r="G339" s="153">
        <v>4494816.16</v>
      </c>
    </row>
    <row r="340" spans="2:7" s="56" customFormat="1" ht="18" customHeight="1">
      <c r="B340" s="168">
        <v>2009</v>
      </c>
      <c r="C340" s="174" t="s">
        <v>66</v>
      </c>
      <c r="D340" s="174" t="s">
        <v>107</v>
      </c>
      <c r="E340" s="153">
        <v>85</v>
      </c>
      <c r="F340" s="153">
        <v>466.72</v>
      </c>
      <c r="G340" s="153">
        <v>1153.96</v>
      </c>
    </row>
    <row r="341" spans="2:7" s="56" customFormat="1" ht="18" customHeight="1">
      <c r="B341" s="168">
        <v>2009</v>
      </c>
      <c r="C341" s="174" t="s">
        <v>66</v>
      </c>
      <c r="D341" s="174" t="s">
        <v>108</v>
      </c>
      <c r="E341" s="153">
        <v>633</v>
      </c>
      <c r="F341" s="153">
        <v>8195.0499999999993</v>
      </c>
      <c r="G341" s="153">
        <v>19770.280000000002</v>
      </c>
    </row>
    <row r="342" spans="2:7" s="56" customFormat="1" ht="18" customHeight="1">
      <c r="B342" s="168">
        <v>2009</v>
      </c>
      <c r="C342" s="174" t="s">
        <v>66</v>
      </c>
      <c r="D342" s="174" t="s">
        <v>109</v>
      </c>
      <c r="E342" s="153">
        <v>21230</v>
      </c>
      <c r="F342" s="153">
        <v>533577.99</v>
      </c>
      <c r="G342" s="153">
        <v>1314749.8</v>
      </c>
    </row>
    <row r="343" spans="2:7" s="56" customFormat="1" ht="18" customHeight="1">
      <c r="B343" s="168">
        <v>2009</v>
      </c>
      <c r="C343" s="174" t="s">
        <v>66</v>
      </c>
      <c r="D343" s="174" t="s">
        <v>110</v>
      </c>
      <c r="E343" s="153">
        <v>9</v>
      </c>
      <c r="F343" s="153">
        <v>78.430000000000007</v>
      </c>
      <c r="G343" s="153">
        <v>189.12</v>
      </c>
    </row>
    <row r="344" spans="2:7" s="56" customFormat="1" ht="18" customHeight="1">
      <c r="B344" s="168">
        <v>2009</v>
      </c>
      <c r="C344" s="174" t="s">
        <v>67</v>
      </c>
      <c r="D344" s="174" t="s">
        <v>97</v>
      </c>
      <c r="E344" s="153">
        <v>139</v>
      </c>
      <c r="F344" s="153">
        <v>3478.7500000000005</v>
      </c>
      <c r="G344" s="153">
        <v>4281.5</v>
      </c>
    </row>
    <row r="345" spans="2:7" s="56" customFormat="1" ht="18" customHeight="1">
      <c r="B345" s="168">
        <v>2009</v>
      </c>
      <c r="C345" s="174" t="s">
        <v>67</v>
      </c>
      <c r="D345" s="174" t="s">
        <v>98</v>
      </c>
      <c r="E345" s="153">
        <v>111</v>
      </c>
      <c r="F345" s="153">
        <v>2482.5500000000002</v>
      </c>
      <c r="G345" s="153">
        <v>3054.5</v>
      </c>
    </row>
    <row r="346" spans="2:7" s="56" customFormat="1" ht="18" customHeight="1">
      <c r="B346" s="168">
        <v>2009</v>
      </c>
      <c r="C346" s="174" t="s">
        <v>67</v>
      </c>
      <c r="D346" s="174" t="s">
        <v>99</v>
      </c>
      <c r="E346" s="153">
        <v>134</v>
      </c>
      <c r="F346" s="153">
        <v>2142.14</v>
      </c>
      <c r="G346" s="153">
        <v>2745</v>
      </c>
    </row>
    <row r="347" spans="2:7" s="56" customFormat="1" ht="18" customHeight="1">
      <c r="B347" s="168">
        <v>2009</v>
      </c>
      <c r="C347" s="174" t="s">
        <v>67</v>
      </c>
      <c r="D347" s="174" t="s">
        <v>100</v>
      </c>
      <c r="E347" s="153">
        <v>67</v>
      </c>
      <c r="F347" s="153">
        <v>1485.06</v>
      </c>
      <c r="G347" s="153">
        <v>1916</v>
      </c>
    </row>
    <row r="348" spans="2:7" s="56" customFormat="1" ht="18" customHeight="1">
      <c r="B348" s="168">
        <v>2009</v>
      </c>
      <c r="C348" s="174" t="s">
        <v>67</v>
      </c>
      <c r="D348" s="174" t="s">
        <v>101</v>
      </c>
      <c r="E348" s="153">
        <v>53</v>
      </c>
      <c r="F348" s="153">
        <v>1516.32</v>
      </c>
      <c r="G348" s="153">
        <v>1862.5</v>
      </c>
    </row>
    <row r="349" spans="2:7" s="56" customFormat="1" ht="18" customHeight="1">
      <c r="B349" s="168">
        <v>2009</v>
      </c>
      <c r="C349" s="174" t="s">
        <v>67</v>
      </c>
      <c r="D349" s="174" t="s">
        <v>102</v>
      </c>
      <c r="E349" s="153">
        <v>265</v>
      </c>
      <c r="F349" s="153">
        <v>6370.9299999999994</v>
      </c>
      <c r="G349" s="153">
        <v>7844.5</v>
      </c>
    </row>
    <row r="350" spans="2:7" s="56" customFormat="1" ht="18" customHeight="1">
      <c r="B350" s="168">
        <v>2009</v>
      </c>
      <c r="C350" s="174" t="s">
        <v>67</v>
      </c>
      <c r="D350" s="174" t="s">
        <v>103</v>
      </c>
      <c r="E350" s="153">
        <v>1157</v>
      </c>
      <c r="F350" s="153">
        <v>7536.68</v>
      </c>
      <c r="G350" s="153">
        <v>9246.7000000000007</v>
      </c>
    </row>
    <row r="351" spans="2:7" s="56" customFormat="1" ht="18" customHeight="1">
      <c r="B351" s="168">
        <v>2009</v>
      </c>
      <c r="C351" s="174" t="s">
        <v>67</v>
      </c>
      <c r="D351" s="174" t="s">
        <v>104</v>
      </c>
      <c r="E351" s="153">
        <v>185</v>
      </c>
      <c r="F351" s="153">
        <v>3337.35</v>
      </c>
      <c r="G351" s="153">
        <v>4129</v>
      </c>
    </row>
    <row r="352" spans="2:7" s="56" customFormat="1" ht="18" customHeight="1">
      <c r="B352" s="168">
        <v>2009</v>
      </c>
      <c r="C352" s="174" t="s">
        <v>67</v>
      </c>
      <c r="D352" s="174" t="s">
        <v>105</v>
      </c>
      <c r="E352" s="153">
        <v>124</v>
      </c>
      <c r="F352" s="153">
        <v>3415.71</v>
      </c>
      <c r="G352" s="153">
        <v>4209</v>
      </c>
    </row>
    <row r="353" spans="2:7" s="56" customFormat="1" ht="18" customHeight="1">
      <c r="B353" s="168">
        <v>2009</v>
      </c>
      <c r="C353" s="174" t="s">
        <v>67</v>
      </c>
      <c r="D353" s="174" t="s">
        <v>106</v>
      </c>
      <c r="E353" s="153">
        <v>302</v>
      </c>
      <c r="F353" s="153">
        <v>6146.6600000000008</v>
      </c>
      <c r="G353" s="153">
        <v>7598.5</v>
      </c>
    </row>
    <row r="354" spans="2:7" s="56" customFormat="1" ht="18" customHeight="1">
      <c r="B354" s="168">
        <v>2009</v>
      </c>
      <c r="C354" s="174" t="s">
        <v>67</v>
      </c>
      <c r="D354" s="174" t="s">
        <v>108</v>
      </c>
      <c r="E354" s="153">
        <v>29</v>
      </c>
      <c r="F354" s="153">
        <v>605.35</v>
      </c>
      <c r="G354" s="153">
        <v>741</v>
      </c>
    </row>
    <row r="355" spans="2:7" s="56" customFormat="1" ht="18" customHeight="1">
      <c r="B355" s="168">
        <v>2009</v>
      </c>
      <c r="C355" s="174" t="s">
        <v>67</v>
      </c>
      <c r="D355" s="174" t="s">
        <v>109</v>
      </c>
      <c r="E355" s="153">
        <v>80</v>
      </c>
      <c r="F355" s="153">
        <v>2158.66</v>
      </c>
      <c r="G355" s="153">
        <v>2650.5</v>
      </c>
    </row>
    <row r="356" spans="2:7" s="56" customFormat="1" ht="18" customHeight="1">
      <c r="B356" s="168">
        <v>2009</v>
      </c>
      <c r="C356" s="174" t="s">
        <v>67</v>
      </c>
      <c r="D356" s="174" t="s">
        <v>110</v>
      </c>
      <c r="E356" s="153">
        <v>1</v>
      </c>
      <c r="F356" s="153">
        <v>22.79</v>
      </c>
      <c r="G356" s="153">
        <v>28</v>
      </c>
    </row>
    <row r="357" spans="2:7" s="56" customFormat="1" ht="18" customHeight="1">
      <c r="B357" s="168">
        <v>2010</v>
      </c>
      <c r="C357" s="174" t="s">
        <v>63</v>
      </c>
      <c r="D357" s="174" t="s">
        <v>97</v>
      </c>
      <c r="E357" s="153">
        <v>132</v>
      </c>
      <c r="F357" s="153">
        <v>7489.2</v>
      </c>
      <c r="G357" s="153">
        <v>2089.25</v>
      </c>
    </row>
    <row r="358" spans="2:7" s="56" customFormat="1" ht="18" customHeight="1">
      <c r="B358" s="168">
        <v>2010</v>
      </c>
      <c r="C358" s="174" t="s">
        <v>63</v>
      </c>
      <c r="D358" s="174" t="s">
        <v>98</v>
      </c>
      <c r="E358" s="153">
        <v>525</v>
      </c>
      <c r="F358" s="153">
        <v>27779.360000000004</v>
      </c>
      <c r="G358" s="153">
        <v>8348.9</v>
      </c>
    </row>
    <row r="359" spans="2:7" s="56" customFormat="1" ht="18" customHeight="1">
      <c r="B359" s="168">
        <v>2010</v>
      </c>
      <c r="C359" s="174" t="s">
        <v>63</v>
      </c>
      <c r="D359" s="174" t="s">
        <v>99</v>
      </c>
      <c r="E359" s="153">
        <v>347</v>
      </c>
      <c r="F359" s="153">
        <v>4026.25</v>
      </c>
      <c r="G359" s="153">
        <v>1008.7</v>
      </c>
    </row>
    <row r="360" spans="2:7" s="56" customFormat="1" ht="18" customHeight="1">
      <c r="B360" s="168">
        <v>2010</v>
      </c>
      <c r="C360" s="174" t="s">
        <v>63</v>
      </c>
      <c r="D360" s="174" t="s">
        <v>100</v>
      </c>
      <c r="E360" s="153">
        <v>588</v>
      </c>
      <c r="F360" s="153">
        <v>42233.37</v>
      </c>
      <c r="G360" s="153">
        <v>12483.5</v>
      </c>
    </row>
    <row r="361" spans="2:7" s="56" customFormat="1" ht="18" customHeight="1">
      <c r="B361" s="168">
        <v>2010</v>
      </c>
      <c r="C361" s="174" t="s">
        <v>63</v>
      </c>
      <c r="D361" s="174" t="s">
        <v>101</v>
      </c>
      <c r="E361" s="153">
        <v>1267</v>
      </c>
      <c r="F361" s="153">
        <v>95033.82</v>
      </c>
      <c r="G361" s="153">
        <v>29355.550000000003</v>
      </c>
    </row>
    <row r="362" spans="2:7" s="56" customFormat="1" ht="18" customHeight="1">
      <c r="B362" s="168">
        <v>2010</v>
      </c>
      <c r="C362" s="174" t="s">
        <v>63</v>
      </c>
      <c r="D362" s="174" t="s">
        <v>102</v>
      </c>
      <c r="E362" s="153">
        <v>673</v>
      </c>
      <c r="F362" s="153">
        <v>22819.56</v>
      </c>
      <c r="G362" s="153">
        <v>6743.7000000000007</v>
      </c>
    </row>
    <row r="363" spans="2:7" s="56" customFormat="1" ht="18" customHeight="1">
      <c r="B363" s="168">
        <v>2010</v>
      </c>
      <c r="C363" s="174" t="s">
        <v>63</v>
      </c>
      <c r="D363" s="174" t="s">
        <v>103</v>
      </c>
      <c r="E363" s="153">
        <v>1652</v>
      </c>
      <c r="F363" s="153">
        <v>107251.03000000001</v>
      </c>
      <c r="G363" s="153">
        <v>32632.449999999997</v>
      </c>
    </row>
    <row r="364" spans="2:7" s="56" customFormat="1" ht="18" customHeight="1">
      <c r="B364" s="168">
        <v>2010</v>
      </c>
      <c r="C364" s="174" t="s">
        <v>63</v>
      </c>
      <c r="D364" s="174" t="s">
        <v>104</v>
      </c>
      <c r="E364" s="153">
        <v>608</v>
      </c>
      <c r="F364" s="153">
        <v>11778.440000000002</v>
      </c>
      <c r="G364" s="153">
        <v>3152.25</v>
      </c>
    </row>
    <row r="365" spans="2:7" s="56" customFormat="1" ht="18" customHeight="1">
      <c r="B365" s="168">
        <v>2010</v>
      </c>
      <c r="C365" s="174" t="s">
        <v>63</v>
      </c>
      <c r="D365" s="174" t="s">
        <v>105</v>
      </c>
      <c r="E365" s="153">
        <v>872</v>
      </c>
      <c r="F365" s="153">
        <v>52654.320000000007</v>
      </c>
      <c r="G365" s="153">
        <v>16982.550000000003</v>
      </c>
    </row>
    <row r="366" spans="2:7" s="56" customFormat="1" ht="18" customHeight="1">
      <c r="B366" s="168">
        <v>2010</v>
      </c>
      <c r="C366" s="174" t="s">
        <v>63</v>
      </c>
      <c r="D366" s="174" t="s">
        <v>106</v>
      </c>
      <c r="E366" s="153">
        <v>2206</v>
      </c>
      <c r="F366" s="153">
        <v>95250.72</v>
      </c>
      <c r="G366" s="153">
        <v>26997.025000000001</v>
      </c>
    </row>
    <row r="367" spans="2:7" s="56" customFormat="1" ht="18" customHeight="1">
      <c r="B367" s="168">
        <v>2010</v>
      </c>
      <c r="C367" s="174" t="s">
        <v>63</v>
      </c>
      <c r="D367" s="174" t="s">
        <v>107</v>
      </c>
      <c r="E367" s="153">
        <v>44</v>
      </c>
      <c r="F367" s="153">
        <v>662.49</v>
      </c>
      <c r="G367" s="153">
        <v>142.30000000000001</v>
      </c>
    </row>
    <row r="368" spans="2:7" s="56" customFormat="1" ht="18" customHeight="1">
      <c r="B368" s="168">
        <v>2010</v>
      </c>
      <c r="C368" s="174" t="s">
        <v>63</v>
      </c>
      <c r="D368" s="174" t="s">
        <v>108</v>
      </c>
      <c r="E368" s="153">
        <v>33</v>
      </c>
      <c r="F368" s="153">
        <v>564.27</v>
      </c>
      <c r="G368" s="153">
        <v>157.79999999999998</v>
      </c>
    </row>
    <row r="369" spans="2:7" s="56" customFormat="1" ht="18" customHeight="1">
      <c r="B369" s="168">
        <v>2010</v>
      </c>
      <c r="C369" s="174" t="s">
        <v>63</v>
      </c>
      <c r="D369" s="174" t="s">
        <v>109</v>
      </c>
      <c r="E369" s="153">
        <v>147</v>
      </c>
      <c r="F369" s="153">
        <v>6640.380000000001</v>
      </c>
      <c r="G369" s="153">
        <v>1758.15</v>
      </c>
    </row>
    <row r="370" spans="2:7" s="56" customFormat="1" ht="18" customHeight="1">
      <c r="B370" s="168">
        <v>2010</v>
      </c>
      <c r="C370" s="174" t="s">
        <v>63</v>
      </c>
      <c r="D370" s="174" t="s">
        <v>110</v>
      </c>
      <c r="E370" s="153">
        <v>264</v>
      </c>
      <c r="F370" s="153">
        <v>1752.4</v>
      </c>
      <c r="G370" s="153">
        <v>407.65</v>
      </c>
    </row>
    <row r="371" spans="2:7" s="56" customFormat="1" ht="18" customHeight="1">
      <c r="B371" s="168">
        <v>2010</v>
      </c>
      <c r="C371" s="174" t="s">
        <v>64</v>
      </c>
      <c r="D371" s="174" t="s">
        <v>97</v>
      </c>
      <c r="E371" s="153">
        <v>45</v>
      </c>
      <c r="F371" s="153">
        <v>1924.91</v>
      </c>
      <c r="G371" s="153">
        <v>635</v>
      </c>
    </row>
    <row r="372" spans="2:7" s="56" customFormat="1" ht="18" customHeight="1">
      <c r="B372" s="168">
        <v>2010</v>
      </c>
      <c r="C372" s="174" t="s">
        <v>64</v>
      </c>
      <c r="D372" s="174" t="s">
        <v>98</v>
      </c>
      <c r="E372" s="153">
        <v>29</v>
      </c>
      <c r="F372" s="153">
        <v>2494.5100000000002</v>
      </c>
      <c r="G372" s="153">
        <v>853.75</v>
      </c>
    </row>
    <row r="373" spans="2:7" s="56" customFormat="1" ht="18" customHeight="1">
      <c r="B373" s="168">
        <v>2010</v>
      </c>
      <c r="C373" s="174" t="s">
        <v>64</v>
      </c>
      <c r="D373" s="174" t="s">
        <v>99</v>
      </c>
      <c r="E373" s="153">
        <v>7</v>
      </c>
      <c r="F373" s="153">
        <v>209.35</v>
      </c>
      <c r="G373" s="153">
        <v>71.75</v>
      </c>
    </row>
    <row r="374" spans="2:7" s="56" customFormat="1" ht="18" customHeight="1">
      <c r="B374" s="168">
        <v>2010</v>
      </c>
      <c r="C374" s="174" t="s">
        <v>64</v>
      </c>
      <c r="D374" s="174" t="s">
        <v>100</v>
      </c>
      <c r="E374" s="153">
        <v>1309</v>
      </c>
      <c r="F374" s="153">
        <v>97843.03</v>
      </c>
      <c r="G374" s="153">
        <v>33933.25</v>
      </c>
    </row>
    <row r="375" spans="2:7" s="56" customFormat="1" ht="18" customHeight="1">
      <c r="B375" s="168">
        <v>2010</v>
      </c>
      <c r="C375" s="174" t="s">
        <v>64</v>
      </c>
      <c r="D375" s="174" t="s">
        <v>101</v>
      </c>
      <c r="E375" s="153">
        <v>83</v>
      </c>
      <c r="F375" s="153">
        <v>2881.51</v>
      </c>
      <c r="G375" s="153">
        <v>900.5</v>
      </c>
    </row>
    <row r="376" spans="2:7" s="56" customFormat="1" ht="18" customHeight="1">
      <c r="B376" s="168">
        <v>2010</v>
      </c>
      <c r="C376" s="174" t="s">
        <v>64</v>
      </c>
      <c r="D376" s="174" t="s">
        <v>102</v>
      </c>
      <c r="E376" s="153">
        <v>3170</v>
      </c>
      <c r="F376" s="153">
        <v>126008.8</v>
      </c>
      <c r="G376" s="153">
        <v>42425.78</v>
      </c>
    </row>
    <row r="377" spans="2:7" s="56" customFormat="1" ht="18" customHeight="1">
      <c r="B377" s="168">
        <v>2010</v>
      </c>
      <c r="C377" s="174" t="s">
        <v>64</v>
      </c>
      <c r="D377" s="174" t="s">
        <v>103</v>
      </c>
      <c r="E377" s="153">
        <v>10127</v>
      </c>
      <c r="F377" s="153">
        <v>442656.5</v>
      </c>
      <c r="G377" s="153">
        <v>151260.25</v>
      </c>
    </row>
    <row r="378" spans="2:7" s="56" customFormat="1" ht="18" customHeight="1">
      <c r="B378" s="168">
        <v>2010</v>
      </c>
      <c r="C378" s="174" t="s">
        <v>64</v>
      </c>
      <c r="D378" s="174" t="s">
        <v>104</v>
      </c>
      <c r="E378" s="153">
        <v>843</v>
      </c>
      <c r="F378" s="153">
        <v>30140.129999999997</v>
      </c>
      <c r="G378" s="153">
        <v>9737</v>
      </c>
    </row>
    <row r="379" spans="2:7" s="56" customFormat="1" ht="18" customHeight="1">
      <c r="B379" s="168">
        <v>2010</v>
      </c>
      <c r="C379" s="174" t="s">
        <v>64</v>
      </c>
      <c r="D379" s="174" t="s">
        <v>105</v>
      </c>
      <c r="E379" s="153">
        <v>9110</v>
      </c>
      <c r="F379" s="153">
        <v>518217.42000000004</v>
      </c>
      <c r="G379" s="153">
        <v>179823.5</v>
      </c>
    </row>
    <row r="380" spans="2:7" s="56" customFormat="1" ht="18" customHeight="1">
      <c r="B380" s="168">
        <v>2010</v>
      </c>
      <c r="C380" s="174" t="s">
        <v>64</v>
      </c>
      <c r="D380" s="174" t="s">
        <v>106</v>
      </c>
      <c r="E380" s="153">
        <v>2443</v>
      </c>
      <c r="F380" s="153">
        <v>118412.3</v>
      </c>
      <c r="G380" s="153">
        <v>40199.25</v>
      </c>
    </row>
    <row r="381" spans="2:7" s="56" customFormat="1" ht="18" customHeight="1">
      <c r="B381" s="168">
        <v>2010</v>
      </c>
      <c r="C381" s="174" t="s">
        <v>64</v>
      </c>
      <c r="D381" s="174" t="s">
        <v>108</v>
      </c>
      <c r="E381" s="153">
        <v>336</v>
      </c>
      <c r="F381" s="153">
        <v>9285.19</v>
      </c>
      <c r="G381" s="153">
        <v>3197.75</v>
      </c>
    </row>
    <row r="382" spans="2:7" s="56" customFormat="1" ht="18" customHeight="1">
      <c r="B382" s="168">
        <v>2010</v>
      </c>
      <c r="C382" s="174" t="s">
        <v>64</v>
      </c>
      <c r="D382" s="174" t="s">
        <v>109</v>
      </c>
      <c r="E382" s="153">
        <v>20</v>
      </c>
      <c r="F382" s="153">
        <v>552.53</v>
      </c>
      <c r="G382" s="153">
        <v>281</v>
      </c>
    </row>
    <row r="383" spans="2:7" s="56" customFormat="1" ht="18" customHeight="1">
      <c r="B383" s="168">
        <v>2010</v>
      </c>
      <c r="C383" s="174" t="s">
        <v>65</v>
      </c>
      <c r="D383" s="174" t="s">
        <v>97</v>
      </c>
      <c r="E383" s="153">
        <v>93</v>
      </c>
      <c r="F383" s="153">
        <v>4767.2300000000005</v>
      </c>
      <c r="G383" s="153">
        <v>661.28571428571422</v>
      </c>
    </row>
    <row r="384" spans="2:7" s="56" customFormat="1" ht="18" customHeight="1">
      <c r="B384" s="168">
        <v>2010</v>
      </c>
      <c r="C384" s="174" t="s">
        <v>65</v>
      </c>
      <c r="D384" s="174" t="s">
        <v>98</v>
      </c>
      <c r="E384" s="153">
        <v>185</v>
      </c>
      <c r="F384" s="153">
        <v>11639.36</v>
      </c>
      <c r="G384" s="153">
        <v>1631.7142857142858</v>
      </c>
    </row>
    <row r="385" spans="2:7" s="56" customFormat="1" ht="18" customHeight="1">
      <c r="B385" s="168">
        <v>2010</v>
      </c>
      <c r="C385" s="174" t="s">
        <v>65</v>
      </c>
      <c r="D385" s="174" t="s">
        <v>99</v>
      </c>
      <c r="E385" s="153">
        <v>15</v>
      </c>
      <c r="F385" s="153">
        <v>568.49</v>
      </c>
      <c r="G385" s="153">
        <v>78.857142857142861</v>
      </c>
    </row>
    <row r="386" spans="2:7" s="56" customFormat="1" ht="18" customHeight="1">
      <c r="B386" s="168">
        <v>2010</v>
      </c>
      <c r="C386" s="174" t="s">
        <v>65</v>
      </c>
      <c r="D386" s="174" t="s">
        <v>100</v>
      </c>
      <c r="E386" s="153">
        <v>24</v>
      </c>
      <c r="F386" s="153">
        <v>1239.92</v>
      </c>
      <c r="G386" s="153">
        <v>172</v>
      </c>
    </row>
    <row r="387" spans="2:7" s="56" customFormat="1" ht="18" customHeight="1">
      <c r="B387" s="168">
        <v>2010</v>
      </c>
      <c r="C387" s="174" t="s">
        <v>65</v>
      </c>
      <c r="D387" s="174" t="s">
        <v>101</v>
      </c>
      <c r="E387" s="153">
        <v>10</v>
      </c>
      <c r="F387" s="153">
        <v>1186.3600000000001</v>
      </c>
      <c r="G387" s="153">
        <v>164.57142857142858</v>
      </c>
    </row>
    <row r="388" spans="2:7" s="56" customFormat="1" ht="18" customHeight="1">
      <c r="B388" s="168">
        <v>2010</v>
      </c>
      <c r="C388" s="174" t="s">
        <v>65</v>
      </c>
      <c r="D388" s="174" t="s">
        <v>102</v>
      </c>
      <c r="E388" s="153">
        <v>107</v>
      </c>
      <c r="F388" s="153">
        <v>5682.79</v>
      </c>
      <c r="G388" s="153">
        <v>828.57142857142856</v>
      </c>
    </row>
    <row r="389" spans="2:7" s="56" customFormat="1" ht="18" customHeight="1">
      <c r="B389" s="168">
        <v>2010</v>
      </c>
      <c r="C389" s="174" t="s">
        <v>65</v>
      </c>
      <c r="D389" s="174" t="s">
        <v>103</v>
      </c>
      <c r="E389" s="153">
        <v>46</v>
      </c>
      <c r="F389" s="153">
        <v>1882.6</v>
      </c>
      <c r="G389" s="153">
        <v>261.14285714285711</v>
      </c>
    </row>
    <row r="390" spans="2:7" s="56" customFormat="1" ht="18" customHeight="1">
      <c r="B390" s="168">
        <v>2010</v>
      </c>
      <c r="C390" s="174" t="s">
        <v>65</v>
      </c>
      <c r="D390" s="174" t="s">
        <v>104</v>
      </c>
      <c r="E390" s="153">
        <v>45</v>
      </c>
      <c r="F390" s="153">
        <v>2403.6799999999998</v>
      </c>
      <c r="G390" s="153">
        <v>333.42857142857144</v>
      </c>
    </row>
    <row r="391" spans="2:7" s="56" customFormat="1" ht="18" customHeight="1">
      <c r="B391" s="168">
        <v>2010</v>
      </c>
      <c r="C391" s="174" t="s">
        <v>65</v>
      </c>
      <c r="D391" s="174" t="s">
        <v>105</v>
      </c>
      <c r="E391" s="153">
        <v>43</v>
      </c>
      <c r="F391" s="153">
        <v>3528.19</v>
      </c>
      <c r="G391" s="153">
        <v>489.42857142857144</v>
      </c>
    </row>
    <row r="392" spans="2:7" s="56" customFormat="1" ht="18" customHeight="1">
      <c r="B392" s="168">
        <v>2010</v>
      </c>
      <c r="C392" s="174" t="s">
        <v>65</v>
      </c>
      <c r="D392" s="174" t="s">
        <v>106</v>
      </c>
      <c r="E392" s="153">
        <v>402</v>
      </c>
      <c r="F392" s="153">
        <v>18331.500000000004</v>
      </c>
      <c r="G392" s="153">
        <v>2549.4285714285716</v>
      </c>
    </row>
    <row r="393" spans="2:7" s="56" customFormat="1" ht="18" customHeight="1">
      <c r="B393" s="168">
        <v>2010</v>
      </c>
      <c r="C393" s="174" t="s">
        <v>65</v>
      </c>
      <c r="D393" s="174" t="s">
        <v>109</v>
      </c>
      <c r="E393" s="153">
        <v>43</v>
      </c>
      <c r="F393" s="153">
        <v>431.54</v>
      </c>
      <c r="G393" s="153">
        <v>59.857142857142854</v>
      </c>
    </row>
    <row r="394" spans="2:7" s="56" customFormat="1" ht="18" customHeight="1">
      <c r="B394" s="168">
        <v>2010</v>
      </c>
      <c r="C394" s="174" t="s">
        <v>65</v>
      </c>
      <c r="D394" s="174" t="s">
        <v>110</v>
      </c>
      <c r="E394" s="153">
        <v>26</v>
      </c>
      <c r="F394" s="153">
        <v>849.61</v>
      </c>
      <c r="G394" s="153">
        <v>117.85714285714286</v>
      </c>
    </row>
    <row r="395" spans="2:7" s="56" customFormat="1" ht="18" customHeight="1">
      <c r="B395" s="168">
        <v>2010</v>
      </c>
      <c r="C395" s="174" t="s">
        <v>66</v>
      </c>
      <c r="D395" s="174" t="s">
        <v>97</v>
      </c>
      <c r="E395" s="153">
        <v>55910</v>
      </c>
      <c r="F395" s="153">
        <v>812207.78</v>
      </c>
      <c r="G395" s="153">
        <v>2391779.3200000003</v>
      </c>
    </row>
    <row r="396" spans="2:7" s="56" customFormat="1" ht="18" customHeight="1">
      <c r="B396" s="168">
        <v>2010</v>
      </c>
      <c r="C396" s="174" t="s">
        <v>66</v>
      </c>
      <c r="D396" s="174" t="s">
        <v>98</v>
      </c>
      <c r="E396" s="153">
        <v>2809</v>
      </c>
      <c r="F396" s="153">
        <v>44050.6</v>
      </c>
      <c r="G396" s="153">
        <v>126874.76</v>
      </c>
    </row>
    <row r="397" spans="2:7" s="56" customFormat="1" ht="18" customHeight="1">
      <c r="B397" s="168">
        <v>2010</v>
      </c>
      <c r="C397" s="174" t="s">
        <v>66</v>
      </c>
      <c r="D397" s="174" t="s">
        <v>99</v>
      </c>
      <c r="E397" s="153">
        <v>15779</v>
      </c>
      <c r="F397" s="153">
        <v>162713.41999999998</v>
      </c>
      <c r="G397" s="153">
        <v>469805.64</v>
      </c>
    </row>
    <row r="398" spans="2:7" s="56" customFormat="1" ht="18" customHeight="1">
      <c r="B398" s="168">
        <v>2010</v>
      </c>
      <c r="C398" s="174" t="s">
        <v>66</v>
      </c>
      <c r="D398" s="174" t="s">
        <v>100</v>
      </c>
      <c r="E398" s="153">
        <v>20588</v>
      </c>
      <c r="F398" s="153">
        <v>504771.87</v>
      </c>
      <c r="G398" s="153">
        <v>1494941.2999999998</v>
      </c>
    </row>
    <row r="399" spans="2:7" s="56" customFormat="1" ht="18" customHeight="1">
      <c r="B399" s="168">
        <v>2010</v>
      </c>
      <c r="C399" s="174" t="s">
        <v>66</v>
      </c>
      <c r="D399" s="174" t="s">
        <v>101</v>
      </c>
      <c r="E399" s="153">
        <v>13343</v>
      </c>
      <c r="F399" s="153">
        <v>260126.76</v>
      </c>
      <c r="G399" s="153">
        <v>777562.32</v>
      </c>
    </row>
    <row r="400" spans="2:7" s="56" customFormat="1" ht="18" customHeight="1">
      <c r="B400" s="168">
        <v>2010</v>
      </c>
      <c r="C400" s="174" t="s">
        <v>66</v>
      </c>
      <c r="D400" s="174" t="s">
        <v>102</v>
      </c>
      <c r="E400" s="153">
        <v>59662</v>
      </c>
      <c r="F400" s="153">
        <v>866168.52</v>
      </c>
      <c r="G400" s="153">
        <v>2514317.3400000003</v>
      </c>
    </row>
    <row r="401" spans="2:7" s="56" customFormat="1" ht="18" customHeight="1">
      <c r="B401" s="168">
        <v>2010</v>
      </c>
      <c r="C401" s="174" t="s">
        <v>66</v>
      </c>
      <c r="D401" s="174" t="s">
        <v>103</v>
      </c>
      <c r="E401" s="153">
        <v>213890</v>
      </c>
      <c r="F401" s="153">
        <v>3152027.49</v>
      </c>
      <c r="G401" s="153">
        <v>9349972</v>
      </c>
    </row>
    <row r="402" spans="2:7" s="56" customFormat="1" ht="18" customHeight="1">
      <c r="B402" s="168">
        <v>2010</v>
      </c>
      <c r="C402" s="174" t="s">
        <v>66</v>
      </c>
      <c r="D402" s="174" t="s">
        <v>104</v>
      </c>
      <c r="E402" s="153">
        <v>16632</v>
      </c>
      <c r="F402" s="153">
        <v>189496.95999999996</v>
      </c>
      <c r="G402" s="153">
        <v>555671.67999999993</v>
      </c>
    </row>
    <row r="403" spans="2:7" s="56" customFormat="1" ht="18" customHeight="1">
      <c r="B403" s="168">
        <v>2010</v>
      </c>
      <c r="C403" s="174" t="s">
        <v>66</v>
      </c>
      <c r="D403" s="174" t="s">
        <v>105</v>
      </c>
      <c r="E403" s="153">
        <v>40035</v>
      </c>
      <c r="F403" s="153">
        <v>506247.70000000007</v>
      </c>
      <c r="G403" s="153">
        <v>1495464.08</v>
      </c>
    </row>
    <row r="404" spans="2:7" s="56" customFormat="1" ht="18" customHeight="1">
      <c r="B404" s="168">
        <v>2010</v>
      </c>
      <c r="C404" s="174" t="s">
        <v>66</v>
      </c>
      <c r="D404" s="174" t="s">
        <v>106</v>
      </c>
      <c r="E404" s="153">
        <v>68793</v>
      </c>
      <c r="F404" s="153">
        <v>1633488.39</v>
      </c>
      <c r="G404" s="153">
        <v>4710296.5599999996</v>
      </c>
    </row>
    <row r="405" spans="2:7" s="56" customFormat="1" ht="18" customHeight="1">
      <c r="B405" s="168">
        <v>2010</v>
      </c>
      <c r="C405" s="174" t="s">
        <v>66</v>
      </c>
      <c r="D405" s="174" t="s">
        <v>107</v>
      </c>
      <c r="E405" s="153">
        <v>109</v>
      </c>
      <c r="F405" s="153">
        <v>677.42</v>
      </c>
      <c r="G405" s="153">
        <v>1941.56</v>
      </c>
    </row>
    <row r="406" spans="2:7" s="56" customFormat="1" ht="18" customHeight="1">
      <c r="B406" s="168">
        <v>2010</v>
      </c>
      <c r="C406" s="174" t="s">
        <v>66</v>
      </c>
      <c r="D406" s="174" t="s">
        <v>108</v>
      </c>
      <c r="E406" s="153">
        <v>1253</v>
      </c>
      <c r="F406" s="153">
        <v>15933.59</v>
      </c>
      <c r="G406" s="153">
        <v>43183.48</v>
      </c>
    </row>
    <row r="407" spans="2:7" s="56" customFormat="1" ht="18" customHeight="1">
      <c r="B407" s="168">
        <v>2010</v>
      </c>
      <c r="C407" s="174" t="s">
        <v>66</v>
      </c>
      <c r="D407" s="174" t="s">
        <v>109</v>
      </c>
      <c r="E407" s="153">
        <v>25772</v>
      </c>
      <c r="F407" s="153">
        <v>561410.1</v>
      </c>
      <c r="G407" s="153">
        <v>1672718.9600000002</v>
      </c>
    </row>
    <row r="408" spans="2:7" s="56" customFormat="1" ht="18" customHeight="1">
      <c r="B408" s="168">
        <v>2010</v>
      </c>
      <c r="C408" s="174" t="s">
        <v>66</v>
      </c>
      <c r="D408" s="174" t="s">
        <v>110</v>
      </c>
      <c r="E408" s="153">
        <v>99</v>
      </c>
      <c r="F408" s="153">
        <v>400.47</v>
      </c>
      <c r="G408" s="153">
        <v>1249.56</v>
      </c>
    </row>
    <row r="409" spans="2:7" s="56" customFormat="1" ht="18" customHeight="1">
      <c r="B409" s="168">
        <v>2010</v>
      </c>
      <c r="C409" s="174" t="s">
        <v>67</v>
      </c>
      <c r="D409" s="174" t="s">
        <v>97</v>
      </c>
      <c r="E409" s="153">
        <v>155</v>
      </c>
      <c r="F409" s="153">
        <v>3322.39</v>
      </c>
      <c r="G409" s="153">
        <v>4155</v>
      </c>
    </row>
    <row r="410" spans="2:7" s="56" customFormat="1" ht="18" customHeight="1">
      <c r="B410" s="168">
        <v>2010</v>
      </c>
      <c r="C410" s="174" t="s">
        <v>67</v>
      </c>
      <c r="D410" s="174" t="s">
        <v>98</v>
      </c>
      <c r="E410" s="153">
        <v>116</v>
      </c>
      <c r="F410" s="153">
        <v>2247.2200000000003</v>
      </c>
      <c r="G410" s="153">
        <v>2810</v>
      </c>
    </row>
    <row r="411" spans="2:7" s="56" customFormat="1" ht="18" customHeight="1">
      <c r="B411" s="168">
        <v>2010</v>
      </c>
      <c r="C411" s="174" t="s">
        <v>67</v>
      </c>
      <c r="D411" s="174" t="s">
        <v>99</v>
      </c>
      <c r="E411" s="153">
        <v>134</v>
      </c>
      <c r="F411" s="153">
        <v>1705.79</v>
      </c>
      <c r="G411" s="153">
        <v>2134</v>
      </c>
    </row>
    <row r="412" spans="2:7" s="56" customFormat="1" ht="18" customHeight="1">
      <c r="B412" s="168">
        <v>2010</v>
      </c>
      <c r="C412" s="174" t="s">
        <v>67</v>
      </c>
      <c r="D412" s="174" t="s">
        <v>100</v>
      </c>
      <c r="E412" s="153">
        <v>45</v>
      </c>
      <c r="F412" s="153">
        <v>1111.3899999999999</v>
      </c>
      <c r="G412" s="153">
        <v>1388</v>
      </c>
    </row>
    <row r="413" spans="2:7" s="56" customFormat="1" ht="18" customHeight="1">
      <c r="B413" s="168">
        <v>2010</v>
      </c>
      <c r="C413" s="174" t="s">
        <v>67</v>
      </c>
      <c r="D413" s="174" t="s">
        <v>101</v>
      </c>
      <c r="E413" s="153">
        <v>31</v>
      </c>
      <c r="F413" s="153">
        <v>669.15</v>
      </c>
      <c r="G413" s="153">
        <v>851</v>
      </c>
    </row>
    <row r="414" spans="2:7" s="56" customFormat="1" ht="18" customHeight="1">
      <c r="B414" s="168">
        <v>2010</v>
      </c>
      <c r="C414" s="174" t="s">
        <v>67</v>
      </c>
      <c r="D414" s="174" t="s">
        <v>102</v>
      </c>
      <c r="E414" s="153">
        <v>295</v>
      </c>
      <c r="F414" s="153">
        <v>7169.83</v>
      </c>
      <c r="G414" s="153">
        <v>8993</v>
      </c>
    </row>
    <row r="415" spans="2:7" s="56" customFormat="1" ht="18" customHeight="1">
      <c r="B415" s="168">
        <v>2010</v>
      </c>
      <c r="C415" s="174" t="s">
        <v>67</v>
      </c>
      <c r="D415" s="174" t="s">
        <v>103</v>
      </c>
      <c r="E415" s="153">
        <v>408</v>
      </c>
      <c r="F415" s="153">
        <v>5334.5899999999992</v>
      </c>
      <c r="G415" s="153">
        <v>6839</v>
      </c>
    </row>
    <row r="416" spans="2:7" s="56" customFormat="1" ht="18" customHeight="1">
      <c r="B416" s="168">
        <v>2010</v>
      </c>
      <c r="C416" s="174" t="s">
        <v>67</v>
      </c>
      <c r="D416" s="174" t="s">
        <v>104</v>
      </c>
      <c r="E416" s="153">
        <v>188</v>
      </c>
      <c r="F416" s="153">
        <v>3954.9800000000005</v>
      </c>
      <c r="G416" s="153">
        <v>4956</v>
      </c>
    </row>
    <row r="417" spans="2:7" s="56" customFormat="1" ht="18" customHeight="1">
      <c r="B417" s="168">
        <v>2010</v>
      </c>
      <c r="C417" s="174" t="s">
        <v>67</v>
      </c>
      <c r="D417" s="174" t="s">
        <v>105</v>
      </c>
      <c r="E417" s="153">
        <v>131</v>
      </c>
      <c r="F417" s="153">
        <v>3871.83</v>
      </c>
      <c r="G417" s="153">
        <v>4847</v>
      </c>
    </row>
    <row r="418" spans="2:7" s="56" customFormat="1" ht="18" customHeight="1">
      <c r="B418" s="168">
        <v>2010</v>
      </c>
      <c r="C418" s="174" t="s">
        <v>67</v>
      </c>
      <c r="D418" s="174" t="s">
        <v>106</v>
      </c>
      <c r="E418" s="153">
        <v>252</v>
      </c>
      <c r="F418" s="153">
        <v>6559.06</v>
      </c>
      <c r="G418" s="153">
        <v>8201</v>
      </c>
    </row>
    <row r="419" spans="2:7" s="56" customFormat="1" ht="18" customHeight="1">
      <c r="B419" s="168">
        <v>2010</v>
      </c>
      <c r="C419" s="174" t="s">
        <v>67</v>
      </c>
      <c r="D419" s="174" t="s">
        <v>108</v>
      </c>
      <c r="E419" s="153">
        <v>13</v>
      </c>
      <c r="F419" s="153">
        <v>138.88</v>
      </c>
      <c r="G419" s="153">
        <v>173</v>
      </c>
    </row>
    <row r="420" spans="2:7" s="56" customFormat="1" ht="18" customHeight="1">
      <c r="B420" s="168">
        <v>2010</v>
      </c>
      <c r="C420" s="174" t="s">
        <v>67</v>
      </c>
      <c r="D420" s="174" t="s">
        <v>109</v>
      </c>
      <c r="E420" s="153">
        <v>59</v>
      </c>
      <c r="F420" s="153">
        <v>1276.3</v>
      </c>
      <c r="G420" s="153">
        <v>1626</v>
      </c>
    </row>
    <row r="421" spans="2:7" s="56" customFormat="1" ht="18" customHeight="1">
      <c r="B421" s="168">
        <v>2011</v>
      </c>
      <c r="C421" s="174" t="s">
        <v>63</v>
      </c>
      <c r="D421" s="174" t="s">
        <v>97</v>
      </c>
      <c r="E421" s="153">
        <v>175</v>
      </c>
      <c r="F421" s="153">
        <v>8586.07</v>
      </c>
      <c r="G421" s="153">
        <v>2649.3</v>
      </c>
    </row>
    <row r="422" spans="2:7" s="56" customFormat="1" ht="18" customHeight="1">
      <c r="B422" s="168">
        <v>2011</v>
      </c>
      <c r="C422" s="174" t="s">
        <v>63</v>
      </c>
      <c r="D422" s="174" t="s">
        <v>98</v>
      </c>
      <c r="E422" s="153">
        <v>979</v>
      </c>
      <c r="F422" s="153">
        <v>52803.810000000005</v>
      </c>
      <c r="G422" s="153">
        <v>15811.7</v>
      </c>
    </row>
    <row r="423" spans="2:7" s="56" customFormat="1" ht="18" customHeight="1">
      <c r="B423" s="168">
        <v>2011</v>
      </c>
      <c r="C423" s="174" t="s">
        <v>63</v>
      </c>
      <c r="D423" s="174" t="s">
        <v>99</v>
      </c>
      <c r="E423" s="153">
        <v>302</v>
      </c>
      <c r="F423" s="153">
        <v>2937.73</v>
      </c>
      <c r="G423" s="153">
        <v>746.8</v>
      </c>
    </row>
    <row r="424" spans="2:7" s="56" customFormat="1" ht="18" customHeight="1">
      <c r="B424" s="168">
        <v>2011</v>
      </c>
      <c r="C424" s="174" t="s">
        <v>63</v>
      </c>
      <c r="D424" s="174" t="s">
        <v>100</v>
      </c>
      <c r="E424" s="153">
        <v>565</v>
      </c>
      <c r="F424" s="153">
        <v>37124.560000000005</v>
      </c>
      <c r="G424" s="153">
        <v>10926.25</v>
      </c>
    </row>
    <row r="425" spans="2:7" s="56" customFormat="1" ht="18" customHeight="1">
      <c r="B425" s="168">
        <v>2011</v>
      </c>
      <c r="C425" s="174" t="s">
        <v>63</v>
      </c>
      <c r="D425" s="174" t="s">
        <v>101</v>
      </c>
      <c r="E425" s="153">
        <v>1570</v>
      </c>
      <c r="F425" s="153">
        <v>130364.63999999998</v>
      </c>
      <c r="G425" s="153">
        <v>39757.299999999996</v>
      </c>
    </row>
    <row r="426" spans="2:7" s="56" customFormat="1" ht="18" customHeight="1">
      <c r="B426" s="168">
        <v>2011</v>
      </c>
      <c r="C426" s="174" t="s">
        <v>63</v>
      </c>
      <c r="D426" s="174" t="s">
        <v>102</v>
      </c>
      <c r="E426" s="153">
        <v>850</v>
      </c>
      <c r="F426" s="153">
        <v>26736.020000000004</v>
      </c>
      <c r="G426" s="153">
        <v>7750.45</v>
      </c>
    </row>
    <row r="427" spans="2:7" s="56" customFormat="1" ht="18" customHeight="1">
      <c r="B427" s="168">
        <v>2011</v>
      </c>
      <c r="C427" s="174" t="s">
        <v>63</v>
      </c>
      <c r="D427" s="174" t="s">
        <v>103</v>
      </c>
      <c r="E427" s="153">
        <v>1682</v>
      </c>
      <c r="F427" s="153">
        <v>101181.06000000001</v>
      </c>
      <c r="G427" s="153">
        <v>29845.949999999997</v>
      </c>
    </row>
    <row r="428" spans="2:7" s="56" customFormat="1" ht="18" customHeight="1">
      <c r="B428" s="168">
        <v>2011</v>
      </c>
      <c r="C428" s="174" t="s">
        <v>63</v>
      </c>
      <c r="D428" s="174" t="s">
        <v>104</v>
      </c>
      <c r="E428" s="153">
        <v>326</v>
      </c>
      <c r="F428" s="153">
        <v>7762.02</v>
      </c>
      <c r="G428" s="153">
        <v>2066.75</v>
      </c>
    </row>
    <row r="429" spans="2:7" s="56" customFormat="1" ht="18" customHeight="1">
      <c r="B429" s="168">
        <v>2011</v>
      </c>
      <c r="C429" s="174" t="s">
        <v>63</v>
      </c>
      <c r="D429" s="174" t="s">
        <v>105</v>
      </c>
      <c r="E429" s="153">
        <v>1182</v>
      </c>
      <c r="F429" s="153">
        <v>53084.36</v>
      </c>
      <c r="G429" s="153">
        <v>16833.150000000001</v>
      </c>
    </row>
    <row r="430" spans="2:7" s="56" customFormat="1" ht="18" customHeight="1">
      <c r="B430" s="168">
        <v>2011</v>
      </c>
      <c r="C430" s="174" t="s">
        <v>63</v>
      </c>
      <c r="D430" s="174" t="s">
        <v>106</v>
      </c>
      <c r="E430" s="153">
        <v>2544</v>
      </c>
      <c r="F430" s="153">
        <v>107646.12000000002</v>
      </c>
      <c r="G430" s="153">
        <v>31783.8</v>
      </c>
    </row>
    <row r="431" spans="2:7" s="56" customFormat="1" ht="18" customHeight="1">
      <c r="B431" s="168">
        <v>2011</v>
      </c>
      <c r="C431" s="174" t="s">
        <v>63</v>
      </c>
      <c r="D431" s="174" t="s">
        <v>107</v>
      </c>
      <c r="E431" s="153">
        <v>23</v>
      </c>
      <c r="F431" s="153">
        <v>561.53</v>
      </c>
      <c r="G431" s="153">
        <v>141.05000000000001</v>
      </c>
    </row>
    <row r="432" spans="2:7" s="56" customFormat="1" ht="18" customHeight="1">
      <c r="B432" s="168">
        <v>2011</v>
      </c>
      <c r="C432" s="174" t="s">
        <v>63</v>
      </c>
      <c r="D432" s="174" t="s">
        <v>108</v>
      </c>
      <c r="E432" s="153">
        <v>35</v>
      </c>
      <c r="F432" s="153">
        <v>983.68</v>
      </c>
      <c r="G432" s="153">
        <v>299.25</v>
      </c>
    </row>
    <row r="433" spans="2:7" s="56" customFormat="1" ht="18" customHeight="1">
      <c r="B433" s="168">
        <v>2011</v>
      </c>
      <c r="C433" s="174" t="s">
        <v>63</v>
      </c>
      <c r="D433" s="174" t="s">
        <v>109</v>
      </c>
      <c r="E433" s="153">
        <v>397</v>
      </c>
      <c r="F433" s="153">
        <v>10883.36</v>
      </c>
      <c r="G433" s="153">
        <v>2760.3</v>
      </c>
    </row>
    <row r="434" spans="2:7" s="56" customFormat="1" ht="18" customHeight="1">
      <c r="B434" s="168">
        <v>2011</v>
      </c>
      <c r="C434" s="174" t="s">
        <v>63</v>
      </c>
      <c r="D434" s="174" t="s">
        <v>110</v>
      </c>
      <c r="E434" s="153">
        <v>149</v>
      </c>
      <c r="F434" s="153">
        <v>1442.81</v>
      </c>
      <c r="G434" s="153">
        <v>331.95</v>
      </c>
    </row>
    <row r="435" spans="2:7" s="56" customFormat="1" ht="18" customHeight="1">
      <c r="B435" s="168">
        <v>2011</v>
      </c>
      <c r="C435" s="174" t="s">
        <v>64</v>
      </c>
      <c r="D435" s="174" t="s">
        <v>97</v>
      </c>
      <c r="E435" s="153">
        <v>148</v>
      </c>
      <c r="F435" s="153">
        <v>7044.88</v>
      </c>
      <c r="G435" s="153">
        <v>2395.25</v>
      </c>
    </row>
    <row r="436" spans="2:7" s="56" customFormat="1" ht="18" customHeight="1">
      <c r="B436" s="168">
        <v>2011</v>
      </c>
      <c r="C436" s="174" t="s">
        <v>64</v>
      </c>
      <c r="D436" s="174" t="s">
        <v>98</v>
      </c>
      <c r="E436" s="153">
        <v>204</v>
      </c>
      <c r="F436" s="153">
        <v>11451.71</v>
      </c>
      <c r="G436" s="153">
        <v>4036.25</v>
      </c>
    </row>
    <row r="437" spans="2:7" s="56" customFormat="1" ht="18" customHeight="1">
      <c r="B437" s="168">
        <v>2011</v>
      </c>
      <c r="C437" s="174" t="s">
        <v>64</v>
      </c>
      <c r="D437" s="174" t="s">
        <v>99</v>
      </c>
      <c r="E437" s="153">
        <v>8</v>
      </c>
      <c r="F437" s="153">
        <v>434.54</v>
      </c>
      <c r="G437" s="153">
        <v>147.5</v>
      </c>
    </row>
    <row r="438" spans="2:7" s="56" customFormat="1" ht="18" customHeight="1">
      <c r="B438" s="168">
        <v>2011</v>
      </c>
      <c r="C438" s="174" t="s">
        <v>64</v>
      </c>
      <c r="D438" s="174" t="s">
        <v>100</v>
      </c>
      <c r="E438" s="153">
        <v>1809</v>
      </c>
      <c r="F438" s="153">
        <v>116582.42</v>
      </c>
      <c r="G438" s="153">
        <v>40890.25</v>
      </c>
    </row>
    <row r="439" spans="2:7" s="56" customFormat="1" ht="18" customHeight="1">
      <c r="B439" s="168">
        <v>2011</v>
      </c>
      <c r="C439" s="174" t="s">
        <v>64</v>
      </c>
      <c r="D439" s="174" t="s">
        <v>101</v>
      </c>
      <c r="E439" s="153">
        <v>89</v>
      </c>
      <c r="F439" s="153">
        <v>5069.68</v>
      </c>
      <c r="G439" s="153">
        <v>1644</v>
      </c>
    </row>
    <row r="440" spans="2:7" s="56" customFormat="1" ht="18" customHeight="1">
      <c r="B440" s="168">
        <v>2011</v>
      </c>
      <c r="C440" s="174" t="s">
        <v>64</v>
      </c>
      <c r="D440" s="174" t="s">
        <v>102</v>
      </c>
      <c r="E440" s="153">
        <v>5289</v>
      </c>
      <c r="F440" s="153">
        <v>189334.97</v>
      </c>
      <c r="G440" s="153">
        <v>63671.75</v>
      </c>
    </row>
    <row r="441" spans="2:7" s="56" customFormat="1" ht="18" customHeight="1">
      <c r="B441" s="168">
        <v>2011</v>
      </c>
      <c r="C441" s="174" t="s">
        <v>64</v>
      </c>
      <c r="D441" s="174" t="s">
        <v>103</v>
      </c>
      <c r="E441" s="153">
        <v>14241</v>
      </c>
      <c r="F441" s="153">
        <v>603284.87</v>
      </c>
      <c r="G441" s="153">
        <v>209288.27499999999</v>
      </c>
    </row>
    <row r="442" spans="2:7" s="56" customFormat="1" ht="18" customHeight="1">
      <c r="B442" s="168">
        <v>2011</v>
      </c>
      <c r="C442" s="174" t="s">
        <v>64</v>
      </c>
      <c r="D442" s="174" t="s">
        <v>104</v>
      </c>
      <c r="E442" s="153">
        <v>1234</v>
      </c>
      <c r="F442" s="153">
        <v>40764.959999999999</v>
      </c>
      <c r="G442" s="153">
        <v>13588.75</v>
      </c>
    </row>
    <row r="443" spans="2:7" s="56" customFormat="1" ht="18" customHeight="1">
      <c r="B443" s="168">
        <v>2011</v>
      </c>
      <c r="C443" s="174" t="s">
        <v>64</v>
      </c>
      <c r="D443" s="174" t="s">
        <v>105</v>
      </c>
      <c r="E443" s="153">
        <v>11057</v>
      </c>
      <c r="F443" s="153">
        <v>605792.44999999995</v>
      </c>
      <c r="G443" s="153">
        <v>213469.03</v>
      </c>
    </row>
    <row r="444" spans="2:7" s="56" customFormat="1" ht="18" customHeight="1">
      <c r="B444" s="168">
        <v>2011</v>
      </c>
      <c r="C444" s="174" t="s">
        <v>64</v>
      </c>
      <c r="D444" s="174" t="s">
        <v>106</v>
      </c>
      <c r="E444" s="153">
        <v>4538</v>
      </c>
      <c r="F444" s="153">
        <v>204128.84</v>
      </c>
      <c r="G444" s="153">
        <v>69403.75</v>
      </c>
    </row>
    <row r="445" spans="2:7" s="56" customFormat="1" ht="18" customHeight="1">
      <c r="B445" s="168">
        <v>2011</v>
      </c>
      <c r="C445" s="174" t="s">
        <v>64</v>
      </c>
      <c r="D445" s="174" t="s">
        <v>108</v>
      </c>
      <c r="E445" s="153">
        <v>193</v>
      </c>
      <c r="F445" s="153">
        <v>7862.3200000000006</v>
      </c>
      <c r="G445" s="153">
        <v>2754</v>
      </c>
    </row>
    <row r="446" spans="2:7" s="56" customFormat="1" ht="18" customHeight="1">
      <c r="B446" s="168">
        <v>2011</v>
      </c>
      <c r="C446" s="174" t="s">
        <v>64</v>
      </c>
      <c r="D446" s="174" t="s">
        <v>109</v>
      </c>
      <c r="E446" s="153">
        <v>10</v>
      </c>
      <c r="F446" s="153">
        <v>521.44000000000005</v>
      </c>
      <c r="G446" s="153">
        <v>173.25</v>
      </c>
    </row>
    <row r="447" spans="2:7" s="56" customFormat="1" ht="18" customHeight="1">
      <c r="B447" s="168">
        <v>2011</v>
      </c>
      <c r="C447" s="174" t="s">
        <v>65</v>
      </c>
      <c r="D447" s="174" t="s">
        <v>97</v>
      </c>
      <c r="E447" s="153">
        <v>73</v>
      </c>
      <c r="F447" s="153">
        <v>3381.02</v>
      </c>
      <c r="G447" s="153">
        <v>473.28571428571422</v>
      </c>
    </row>
    <row r="448" spans="2:7" s="56" customFormat="1" ht="18" customHeight="1">
      <c r="B448" s="168">
        <v>2011</v>
      </c>
      <c r="C448" s="174" t="s">
        <v>65</v>
      </c>
      <c r="D448" s="174" t="s">
        <v>98</v>
      </c>
      <c r="E448" s="153">
        <v>174</v>
      </c>
      <c r="F448" s="153">
        <v>10215.02</v>
      </c>
      <c r="G448" s="153">
        <v>1426</v>
      </c>
    </row>
    <row r="449" spans="2:7" s="56" customFormat="1" ht="18" customHeight="1">
      <c r="B449" s="168">
        <v>2011</v>
      </c>
      <c r="C449" s="174" t="s">
        <v>65</v>
      </c>
      <c r="D449" s="174" t="s">
        <v>99</v>
      </c>
      <c r="E449" s="153">
        <v>20</v>
      </c>
      <c r="F449" s="153">
        <v>943.34</v>
      </c>
      <c r="G449" s="153">
        <v>130.85714285714286</v>
      </c>
    </row>
    <row r="450" spans="2:7" s="56" customFormat="1" ht="18" customHeight="1">
      <c r="B450" s="168">
        <v>2011</v>
      </c>
      <c r="C450" s="174" t="s">
        <v>65</v>
      </c>
      <c r="D450" s="174" t="s">
        <v>100</v>
      </c>
      <c r="E450" s="153">
        <v>14</v>
      </c>
      <c r="F450" s="153">
        <v>984.53</v>
      </c>
      <c r="G450" s="153">
        <v>136.57142857142858</v>
      </c>
    </row>
    <row r="451" spans="2:7" s="56" customFormat="1" ht="18" customHeight="1">
      <c r="B451" s="168">
        <v>2011</v>
      </c>
      <c r="C451" s="174" t="s">
        <v>65</v>
      </c>
      <c r="D451" s="174" t="s">
        <v>101</v>
      </c>
      <c r="E451" s="153">
        <v>12</v>
      </c>
      <c r="F451" s="153">
        <v>1038.08</v>
      </c>
      <c r="G451" s="153">
        <v>152.57142857142856</v>
      </c>
    </row>
    <row r="452" spans="2:7" s="56" customFormat="1" ht="18" customHeight="1">
      <c r="B452" s="168">
        <v>2011</v>
      </c>
      <c r="C452" s="174" t="s">
        <v>65</v>
      </c>
      <c r="D452" s="174" t="s">
        <v>102</v>
      </c>
      <c r="E452" s="153">
        <v>56</v>
      </c>
      <c r="F452" s="153">
        <v>4431.3900000000003</v>
      </c>
      <c r="G452" s="153">
        <v>623.28571428571433</v>
      </c>
    </row>
    <row r="453" spans="2:7" s="56" customFormat="1" ht="18" customHeight="1">
      <c r="B453" s="168">
        <v>2011</v>
      </c>
      <c r="C453" s="174" t="s">
        <v>65</v>
      </c>
      <c r="D453" s="174" t="s">
        <v>103</v>
      </c>
      <c r="E453" s="153">
        <v>42</v>
      </c>
      <c r="F453" s="153">
        <v>1908.34</v>
      </c>
      <c r="G453" s="153">
        <v>264.71428571428572</v>
      </c>
    </row>
    <row r="454" spans="2:7" s="56" customFormat="1" ht="18" customHeight="1">
      <c r="B454" s="168">
        <v>2011</v>
      </c>
      <c r="C454" s="174" t="s">
        <v>65</v>
      </c>
      <c r="D454" s="174" t="s">
        <v>104</v>
      </c>
      <c r="E454" s="153">
        <v>27</v>
      </c>
      <c r="F454" s="153">
        <v>880.54</v>
      </c>
      <c r="G454" s="153">
        <v>122.42857142857144</v>
      </c>
    </row>
    <row r="455" spans="2:7" s="56" customFormat="1" ht="18" customHeight="1">
      <c r="B455" s="168">
        <v>2011</v>
      </c>
      <c r="C455" s="174" t="s">
        <v>65</v>
      </c>
      <c r="D455" s="174" t="s">
        <v>105</v>
      </c>
      <c r="E455" s="153">
        <v>63</v>
      </c>
      <c r="F455" s="153">
        <v>9901.76</v>
      </c>
      <c r="G455" s="153">
        <v>1373.5714285714287</v>
      </c>
    </row>
    <row r="456" spans="2:7" s="56" customFormat="1" ht="18" customHeight="1">
      <c r="B456" s="168">
        <v>2011</v>
      </c>
      <c r="C456" s="174" t="s">
        <v>65</v>
      </c>
      <c r="D456" s="174" t="s">
        <v>106</v>
      </c>
      <c r="E456" s="153">
        <v>318</v>
      </c>
      <c r="F456" s="153">
        <v>16472.46</v>
      </c>
      <c r="G456" s="153">
        <v>2301.8571428571431</v>
      </c>
    </row>
    <row r="457" spans="2:7" s="56" customFormat="1" ht="18" customHeight="1">
      <c r="B457" s="168">
        <v>2011</v>
      </c>
      <c r="C457" s="174" t="s">
        <v>65</v>
      </c>
      <c r="D457" s="174" t="s">
        <v>109</v>
      </c>
      <c r="E457" s="153">
        <v>56</v>
      </c>
      <c r="F457" s="153">
        <v>537.63</v>
      </c>
      <c r="G457" s="153">
        <v>74.571428571428569</v>
      </c>
    </row>
    <row r="458" spans="2:7" s="56" customFormat="1" ht="18" customHeight="1">
      <c r="B458" s="168">
        <v>2011</v>
      </c>
      <c r="C458" s="174" t="s">
        <v>65</v>
      </c>
      <c r="D458" s="174" t="s">
        <v>110</v>
      </c>
      <c r="E458" s="153">
        <v>16</v>
      </c>
      <c r="F458" s="153">
        <v>345.02</v>
      </c>
      <c r="G458" s="153">
        <v>47.857142857142854</v>
      </c>
    </row>
    <row r="459" spans="2:7" s="56" customFormat="1" ht="18" customHeight="1">
      <c r="B459" s="168">
        <v>2011</v>
      </c>
      <c r="C459" s="174" t="s">
        <v>66</v>
      </c>
      <c r="D459" s="174" t="s">
        <v>97</v>
      </c>
      <c r="E459" s="153">
        <v>59356</v>
      </c>
      <c r="F459" s="153">
        <v>709036.71</v>
      </c>
      <c r="G459" s="153">
        <v>2435895.8119999999</v>
      </c>
    </row>
    <row r="460" spans="2:7" s="56" customFormat="1" ht="18" customHeight="1">
      <c r="B460" s="168">
        <v>2011</v>
      </c>
      <c r="C460" s="174" t="s">
        <v>66</v>
      </c>
      <c r="D460" s="174" t="s">
        <v>98</v>
      </c>
      <c r="E460" s="153">
        <v>2779</v>
      </c>
      <c r="F460" s="153">
        <v>34621.67</v>
      </c>
      <c r="G460" s="153">
        <v>119269.24</v>
      </c>
    </row>
    <row r="461" spans="2:7" s="56" customFormat="1" ht="18" customHeight="1">
      <c r="B461" s="168">
        <v>2011</v>
      </c>
      <c r="C461" s="174" t="s">
        <v>66</v>
      </c>
      <c r="D461" s="174" t="s">
        <v>99</v>
      </c>
      <c r="E461" s="153">
        <v>15219</v>
      </c>
      <c r="F461" s="153">
        <v>131976.55000000002</v>
      </c>
      <c r="G461" s="153">
        <v>451794.28</v>
      </c>
    </row>
    <row r="462" spans="2:7" s="56" customFormat="1" ht="18" customHeight="1">
      <c r="B462" s="168">
        <v>2011</v>
      </c>
      <c r="C462" s="174" t="s">
        <v>66</v>
      </c>
      <c r="D462" s="174" t="s">
        <v>100</v>
      </c>
      <c r="E462" s="153">
        <v>19947</v>
      </c>
      <c r="F462" s="153">
        <v>389716.54</v>
      </c>
      <c r="G462" s="153">
        <v>1328516.8</v>
      </c>
    </row>
    <row r="463" spans="2:7" s="56" customFormat="1" ht="18" customHeight="1">
      <c r="B463" s="168">
        <v>2011</v>
      </c>
      <c r="C463" s="174" t="s">
        <v>66</v>
      </c>
      <c r="D463" s="174" t="s">
        <v>101</v>
      </c>
      <c r="E463" s="153">
        <v>13763</v>
      </c>
      <c r="F463" s="153">
        <v>231918.09</v>
      </c>
      <c r="G463" s="153">
        <v>799720.27999999991</v>
      </c>
    </row>
    <row r="464" spans="2:7" s="56" customFormat="1" ht="18" customHeight="1">
      <c r="B464" s="168">
        <v>2011</v>
      </c>
      <c r="C464" s="174" t="s">
        <v>66</v>
      </c>
      <c r="D464" s="174" t="s">
        <v>102</v>
      </c>
      <c r="E464" s="153">
        <v>57026</v>
      </c>
      <c r="F464" s="153">
        <v>703084.21000000008</v>
      </c>
      <c r="G464" s="153">
        <v>2405445.7000000002</v>
      </c>
    </row>
    <row r="465" spans="2:7" s="56" customFormat="1" ht="18" customHeight="1">
      <c r="B465" s="168">
        <v>2011</v>
      </c>
      <c r="C465" s="174" t="s">
        <v>66</v>
      </c>
      <c r="D465" s="174" t="s">
        <v>103</v>
      </c>
      <c r="E465" s="153">
        <v>197953</v>
      </c>
      <c r="F465" s="153">
        <v>2460551.1</v>
      </c>
      <c r="G465" s="153">
        <v>8430297.6860000007</v>
      </c>
    </row>
    <row r="466" spans="2:7" s="56" customFormat="1" ht="18" customHeight="1">
      <c r="B466" s="168">
        <v>2011</v>
      </c>
      <c r="C466" s="174" t="s">
        <v>66</v>
      </c>
      <c r="D466" s="174" t="s">
        <v>104</v>
      </c>
      <c r="E466" s="153">
        <v>16117</v>
      </c>
      <c r="F466" s="153">
        <v>165299.65000000005</v>
      </c>
      <c r="G466" s="153">
        <v>565887.91999999993</v>
      </c>
    </row>
    <row r="467" spans="2:7" s="56" customFormat="1" ht="18" customHeight="1">
      <c r="B467" s="168">
        <v>2011</v>
      </c>
      <c r="C467" s="174" t="s">
        <v>66</v>
      </c>
      <c r="D467" s="174" t="s">
        <v>105</v>
      </c>
      <c r="E467" s="153">
        <v>36808</v>
      </c>
      <c r="F467" s="153">
        <v>408697.76</v>
      </c>
      <c r="G467" s="153">
        <v>1393832.0000000005</v>
      </c>
    </row>
    <row r="468" spans="2:7" s="56" customFormat="1" ht="18" customHeight="1">
      <c r="B468" s="168">
        <v>2011</v>
      </c>
      <c r="C468" s="174" t="s">
        <v>66</v>
      </c>
      <c r="D468" s="174" t="s">
        <v>106</v>
      </c>
      <c r="E468" s="153">
        <v>67754</v>
      </c>
      <c r="F468" s="153">
        <v>1362847.86</v>
      </c>
      <c r="G468" s="153">
        <v>4698554.1912000002</v>
      </c>
    </row>
    <row r="469" spans="2:7" s="56" customFormat="1" ht="18" customHeight="1">
      <c r="B469" s="168">
        <v>2011</v>
      </c>
      <c r="C469" s="174" t="s">
        <v>66</v>
      </c>
      <c r="D469" s="174" t="s">
        <v>107</v>
      </c>
      <c r="E469" s="153">
        <v>119</v>
      </c>
      <c r="F469" s="153">
        <v>997.06</v>
      </c>
      <c r="G469" s="153">
        <v>3552.6400000000003</v>
      </c>
    </row>
    <row r="470" spans="2:7" s="56" customFormat="1" ht="18" customHeight="1">
      <c r="B470" s="168">
        <v>2011</v>
      </c>
      <c r="C470" s="174" t="s">
        <v>66</v>
      </c>
      <c r="D470" s="174" t="s">
        <v>108</v>
      </c>
      <c r="E470" s="153">
        <v>1370</v>
      </c>
      <c r="F470" s="153">
        <v>16370.56</v>
      </c>
      <c r="G470" s="153">
        <v>56611.76</v>
      </c>
    </row>
    <row r="471" spans="2:7" s="56" customFormat="1" ht="18" customHeight="1">
      <c r="B471" s="168">
        <v>2011</v>
      </c>
      <c r="C471" s="174" t="s">
        <v>66</v>
      </c>
      <c r="D471" s="174" t="s">
        <v>109</v>
      </c>
      <c r="E471" s="153">
        <v>27678</v>
      </c>
      <c r="F471" s="153">
        <v>502555.60999999993</v>
      </c>
      <c r="G471" s="153">
        <v>1721850.6</v>
      </c>
    </row>
    <row r="472" spans="2:7" s="56" customFormat="1" ht="18" customHeight="1">
      <c r="B472" s="168">
        <v>2011</v>
      </c>
      <c r="C472" s="174" t="s">
        <v>66</v>
      </c>
      <c r="D472" s="174" t="s">
        <v>110</v>
      </c>
      <c r="E472" s="153">
        <v>8</v>
      </c>
      <c r="F472" s="153">
        <v>45.23</v>
      </c>
      <c r="G472" s="153">
        <v>168</v>
      </c>
    </row>
    <row r="473" spans="2:7" s="56" customFormat="1" ht="18" customHeight="1">
      <c r="B473" s="168">
        <v>2011</v>
      </c>
      <c r="C473" s="174" t="s">
        <v>67</v>
      </c>
      <c r="D473" s="174" t="s">
        <v>97</v>
      </c>
      <c r="E473" s="153">
        <v>123</v>
      </c>
      <c r="F473" s="153">
        <v>3046.91</v>
      </c>
      <c r="G473" s="153">
        <v>3818</v>
      </c>
    </row>
    <row r="474" spans="2:7" s="56" customFormat="1" ht="18" customHeight="1">
      <c r="B474" s="168">
        <v>2011</v>
      </c>
      <c r="C474" s="174" t="s">
        <v>67</v>
      </c>
      <c r="D474" s="174" t="s">
        <v>98</v>
      </c>
      <c r="E474" s="153">
        <v>157</v>
      </c>
      <c r="F474" s="153">
        <v>3068.3500000000004</v>
      </c>
      <c r="G474" s="153">
        <v>3835</v>
      </c>
    </row>
    <row r="475" spans="2:7" s="56" customFormat="1" ht="18" customHeight="1">
      <c r="B475" s="168">
        <v>2011</v>
      </c>
      <c r="C475" s="174" t="s">
        <v>67</v>
      </c>
      <c r="D475" s="174" t="s">
        <v>99</v>
      </c>
      <c r="E475" s="153">
        <v>120</v>
      </c>
      <c r="F475" s="153">
        <v>1348.36</v>
      </c>
      <c r="G475" s="153">
        <v>1689</v>
      </c>
    </row>
    <row r="476" spans="2:7" s="56" customFormat="1" ht="18" customHeight="1">
      <c r="B476" s="168">
        <v>2011</v>
      </c>
      <c r="C476" s="174" t="s">
        <v>67</v>
      </c>
      <c r="D476" s="174" t="s">
        <v>100</v>
      </c>
      <c r="E476" s="153">
        <v>56</v>
      </c>
      <c r="F476" s="153">
        <v>1524.26</v>
      </c>
      <c r="G476" s="153">
        <v>1903</v>
      </c>
    </row>
    <row r="477" spans="2:7" s="56" customFormat="1" ht="18" customHeight="1">
      <c r="B477" s="168">
        <v>2011</v>
      </c>
      <c r="C477" s="174" t="s">
        <v>67</v>
      </c>
      <c r="D477" s="174" t="s">
        <v>101</v>
      </c>
      <c r="E477" s="153">
        <v>42</v>
      </c>
      <c r="F477" s="153">
        <v>906.66000000000008</v>
      </c>
      <c r="G477" s="153">
        <v>1137</v>
      </c>
    </row>
    <row r="478" spans="2:7" s="56" customFormat="1" ht="18" customHeight="1">
      <c r="B478" s="168">
        <v>2011</v>
      </c>
      <c r="C478" s="174" t="s">
        <v>67</v>
      </c>
      <c r="D478" s="174" t="s">
        <v>102</v>
      </c>
      <c r="E478" s="153">
        <v>311</v>
      </c>
      <c r="F478" s="153">
        <v>6866.34</v>
      </c>
      <c r="G478" s="153">
        <v>8596.5</v>
      </c>
    </row>
    <row r="479" spans="2:7" s="56" customFormat="1" ht="18" customHeight="1">
      <c r="B479" s="168">
        <v>2011</v>
      </c>
      <c r="C479" s="174" t="s">
        <v>67</v>
      </c>
      <c r="D479" s="174" t="s">
        <v>103</v>
      </c>
      <c r="E479" s="153">
        <v>208</v>
      </c>
      <c r="F479" s="153">
        <v>4218.46</v>
      </c>
      <c r="G479" s="153">
        <v>5384</v>
      </c>
    </row>
    <row r="480" spans="2:7" s="56" customFormat="1" ht="18" customHeight="1">
      <c r="B480" s="168">
        <v>2011</v>
      </c>
      <c r="C480" s="174" t="s">
        <v>67</v>
      </c>
      <c r="D480" s="174" t="s">
        <v>104</v>
      </c>
      <c r="E480" s="153">
        <v>169</v>
      </c>
      <c r="F480" s="153">
        <v>3149.75</v>
      </c>
      <c r="G480" s="153">
        <v>3944</v>
      </c>
    </row>
    <row r="481" spans="2:7" s="56" customFormat="1" ht="18" customHeight="1">
      <c r="B481" s="168">
        <v>2011</v>
      </c>
      <c r="C481" s="174" t="s">
        <v>67</v>
      </c>
      <c r="D481" s="174" t="s">
        <v>105</v>
      </c>
      <c r="E481" s="153">
        <v>132</v>
      </c>
      <c r="F481" s="153">
        <v>4163.03</v>
      </c>
      <c r="G481" s="153">
        <v>5270</v>
      </c>
    </row>
    <row r="482" spans="2:7" s="56" customFormat="1" ht="18" customHeight="1">
      <c r="B482" s="168">
        <v>2011</v>
      </c>
      <c r="C482" s="174" t="s">
        <v>67</v>
      </c>
      <c r="D482" s="174" t="s">
        <v>106</v>
      </c>
      <c r="E482" s="153">
        <v>336</v>
      </c>
      <c r="F482" s="153">
        <v>7716.4100000000008</v>
      </c>
      <c r="G482" s="153">
        <v>9738</v>
      </c>
    </row>
    <row r="483" spans="2:7" s="56" customFormat="1" ht="18" customHeight="1">
      <c r="B483" s="168">
        <v>2011</v>
      </c>
      <c r="C483" s="174" t="s">
        <v>67</v>
      </c>
      <c r="D483" s="174" t="s">
        <v>108</v>
      </c>
      <c r="E483" s="153">
        <v>11</v>
      </c>
      <c r="F483" s="153">
        <v>235.23</v>
      </c>
      <c r="G483" s="153">
        <v>294</v>
      </c>
    </row>
    <row r="484" spans="2:7" s="56" customFormat="1" ht="18" customHeight="1">
      <c r="B484" s="168">
        <v>2011</v>
      </c>
      <c r="C484" s="174" t="s">
        <v>67</v>
      </c>
      <c r="D484" s="174" t="s">
        <v>109</v>
      </c>
      <c r="E484" s="153">
        <v>70</v>
      </c>
      <c r="F484" s="153">
        <v>1542.46</v>
      </c>
      <c r="G484" s="153">
        <v>2017</v>
      </c>
    </row>
    <row r="485" spans="2:7" s="56" customFormat="1" ht="18" customHeight="1">
      <c r="B485" s="168">
        <v>2012</v>
      </c>
      <c r="C485" s="174" t="s">
        <v>63</v>
      </c>
      <c r="D485" s="174" t="s">
        <v>97</v>
      </c>
      <c r="E485" s="153">
        <v>186</v>
      </c>
      <c r="F485" s="153">
        <v>8534.3000000000011</v>
      </c>
      <c r="G485" s="153">
        <v>2694.95</v>
      </c>
    </row>
    <row r="486" spans="2:7" s="56" customFormat="1" ht="18" customHeight="1">
      <c r="B486" s="168">
        <v>2012</v>
      </c>
      <c r="C486" s="174" t="s">
        <v>63</v>
      </c>
      <c r="D486" s="174" t="s">
        <v>98</v>
      </c>
      <c r="E486" s="153">
        <v>390</v>
      </c>
      <c r="F486" s="153">
        <v>20954.520000000004</v>
      </c>
      <c r="G486" s="153">
        <v>7146.45</v>
      </c>
    </row>
    <row r="487" spans="2:7" s="56" customFormat="1" ht="18" customHeight="1">
      <c r="B487" s="168">
        <v>2012</v>
      </c>
      <c r="C487" s="174" t="s">
        <v>63</v>
      </c>
      <c r="D487" s="174" t="s">
        <v>99</v>
      </c>
      <c r="E487" s="153">
        <v>333</v>
      </c>
      <c r="F487" s="153">
        <v>3336.3100000000004</v>
      </c>
      <c r="G487" s="153">
        <v>911.4</v>
      </c>
    </row>
    <row r="488" spans="2:7" s="56" customFormat="1" ht="18" customHeight="1">
      <c r="B488" s="168">
        <v>2012</v>
      </c>
      <c r="C488" s="174" t="s">
        <v>63</v>
      </c>
      <c r="D488" s="174" t="s">
        <v>100</v>
      </c>
      <c r="E488" s="153">
        <v>494</v>
      </c>
      <c r="F488" s="153">
        <v>28648.15</v>
      </c>
      <c r="G488" s="153">
        <v>10070.975</v>
      </c>
    </row>
    <row r="489" spans="2:7" s="56" customFormat="1" ht="18" customHeight="1">
      <c r="B489" s="168">
        <v>2012</v>
      </c>
      <c r="C489" s="174" t="s">
        <v>63</v>
      </c>
      <c r="D489" s="174" t="s">
        <v>101</v>
      </c>
      <c r="E489" s="153">
        <v>1535</v>
      </c>
      <c r="F489" s="153">
        <v>92556.37000000001</v>
      </c>
      <c r="G489" s="153">
        <v>35474.75</v>
      </c>
    </row>
    <row r="490" spans="2:7" s="56" customFormat="1" ht="18" customHeight="1">
      <c r="B490" s="168">
        <v>2012</v>
      </c>
      <c r="C490" s="174" t="s">
        <v>63</v>
      </c>
      <c r="D490" s="174" t="s">
        <v>102</v>
      </c>
      <c r="E490" s="153">
        <v>1433</v>
      </c>
      <c r="F490" s="153">
        <v>30823.31</v>
      </c>
      <c r="G490" s="153">
        <v>9371.4750000000022</v>
      </c>
    </row>
    <row r="491" spans="2:7" s="56" customFormat="1" ht="18" customHeight="1">
      <c r="B491" s="168">
        <v>2012</v>
      </c>
      <c r="C491" s="174" t="s">
        <v>63</v>
      </c>
      <c r="D491" s="174" t="s">
        <v>103</v>
      </c>
      <c r="E491" s="153">
        <v>1673</v>
      </c>
      <c r="F491" s="153">
        <v>86431.12999999999</v>
      </c>
      <c r="G491" s="153">
        <v>31757.550000000003</v>
      </c>
    </row>
    <row r="492" spans="2:7" s="56" customFormat="1" ht="18" customHeight="1">
      <c r="B492" s="168">
        <v>2012</v>
      </c>
      <c r="C492" s="174" t="s">
        <v>63</v>
      </c>
      <c r="D492" s="174" t="s">
        <v>104</v>
      </c>
      <c r="E492" s="153">
        <v>434</v>
      </c>
      <c r="F492" s="153">
        <v>7464.5100000000011</v>
      </c>
      <c r="G492" s="153">
        <v>2311</v>
      </c>
    </row>
    <row r="493" spans="2:7" s="56" customFormat="1" ht="18" customHeight="1">
      <c r="B493" s="168">
        <v>2012</v>
      </c>
      <c r="C493" s="174" t="s">
        <v>63</v>
      </c>
      <c r="D493" s="174" t="s">
        <v>105</v>
      </c>
      <c r="E493" s="153">
        <v>1540</v>
      </c>
      <c r="F493" s="153">
        <v>60503.37</v>
      </c>
      <c r="G493" s="153">
        <v>20900.75</v>
      </c>
    </row>
    <row r="494" spans="2:7" s="56" customFormat="1" ht="18" customHeight="1">
      <c r="B494" s="168">
        <v>2012</v>
      </c>
      <c r="C494" s="174" t="s">
        <v>63</v>
      </c>
      <c r="D494" s="174" t="s">
        <v>106</v>
      </c>
      <c r="E494" s="153">
        <v>2987</v>
      </c>
      <c r="F494" s="153">
        <v>112977.68999999999</v>
      </c>
      <c r="G494" s="153">
        <v>38544.1</v>
      </c>
    </row>
    <row r="495" spans="2:7" s="56" customFormat="1" ht="18" customHeight="1">
      <c r="B495" s="168">
        <v>2012</v>
      </c>
      <c r="C495" s="174" t="s">
        <v>63</v>
      </c>
      <c r="D495" s="174" t="s">
        <v>107</v>
      </c>
      <c r="E495" s="153">
        <v>16</v>
      </c>
      <c r="F495" s="153">
        <v>282.95999999999998</v>
      </c>
      <c r="G495" s="153">
        <v>61.35</v>
      </c>
    </row>
    <row r="496" spans="2:7" s="56" customFormat="1" ht="18" customHeight="1">
      <c r="B496" s="168">
        <v>2012</v>
      </c>
      <c r="C496" s="174" t="s">
        <v>63</v>
      </c>
      <c r="D496" s="174" t="s">
        <v>108</v>
      </c>
      <c r="E496" s="153">
        <v>84</v>
      </c>
      <c r="F496" s="153">
        <v>2323.9600000000005</v>
      </c>
      <c r="G496" s="153">
        <v>703.9</v>
      </c>
    </row>
    <row r="497" spans="2:7" s="56" customFormat="1" ht="18" customHeight="1">
      <c r="B497" s="168">
        <v>2012</v>
      </c>
      <c r="C497" s="174" t="s">
        <v>63</v>
      </c>
      <c r="D497" s="174" t="s">
        <v>109</v>
      </c>
      <c r="E497" s="153">
        <v>361</v>
      </c>
      <c r="F497" s="153">
        <v>5365.77</v>
      </c>
      <c r="G497" s="153">
        <v>1843.2</v>
      </c>
    </row>
    <row r="498" spans="2:7" s="56" customFormat="1" ht="18" customHeight="1">
      <c r="B498" s="168">
        <v>2012</v>
      </c>
      <c r="C498" s="174" t="s">
        <v>63</v>
      </c>
      <c r="D498" s="174" t="s">
        <v>110</v>
      </c>
      <c r="E498" s="153">
        <v>54</v>
      </c>
      <c r="F498" s="153">
        <v>745.28000000000009</v>
      </c>
      <c r="G498" s="153">
        <v>351.25</v>
      </c>
    </row>
    <row r="499" spans="2:7" s="56" customFormat="1" ht="18" customHeight="1">
      <c r="B499" s="168">
        <v>2012</v>
      </c>
      <c r="C499" s="174" t="s">
        <v>64</v>
      </c>
      <c r="D499" s="174" t="s">
        <v>97</v>
      </c>
      <c r="E499" s="153">
        <v>540</v>
      </c>
      <c r="F499" s="153">
        <v>15878.330000000002</v>
      </c>
      <c r="G499" s="153">
        <v>5420.25</v>
      </c>
    </row>
    <row r="500" spans="2:7" s="56" customFormat="1" ht="18" customHeight="1">
      <c r="B500" s="168">
        <v>2012</v>
      </c>
      <c r="C500" s="174" t="s">
        <v>64</v>
      </c>
      <c r="D500" s="174" t="s">
        <v>98</v>
      </c>
      <c r="E500" s="153">
        <v>1967</v>
      </c>
      <c r="F500" s="153">
        <v>91986.000000000015</v>
      </c>
      <c r="G500" s="153">
        <v>32209.75</v>
      </c>
    </row>
    <row r="501" spans="2:7" s="56" customFormat="1" ht="18" customHeight="1">
      <c r="B501" s="168">
        <v>2012</v>
      </c>
      <c r="C501" s="174" t="s">
        <v>64</v>
      </c>
      <c r="D501" s="174" t="s">
        <v>99</v>
      </c>
      <c r="E501" s="153">
        <v>82</v>
      </c>
      <c r="F501" s="153">
        <v>1687.61</v>
      </c>
      <c r="G501" s="153">
        <v>511</v>
      </c>
    </row>
    <row r="502" spans="2:7" s="56" customFormat="1" ht="18" customHeight="1">
      <c r="B502" s="168">
        <v>2012</v>
      </c>
      <c r="C502" s="174" t="s">
        <v>64</v>
      </c>
      <c r="D502" s="174" t="s">
        <v>100</v>
      </c>
      <c r="E502" s="153">
        <v>2440</v>
      </c>
      <c r="F502" s="153">
        <v>157874.05000000002</v>
      </c>
      <c r="G502" s="153">
        <v>54610.25</v>
      </c>
    </row>
    <row r="503" spans="2:7" s="56" customFormat="1" ht="18" customHeight="1">
      <c r="B503" s="168">
        <v>2012</v>
      </c>
      <c r="C503" s="174" t="s">
        <v>64</v>
      </c>
      <c r="D503" s="174" t="s">
        <v>101</v>
      </c>
      <c r="E503" s="153">
        <v>210</v>
      </c>
      <c r="F503" s="153">
        <v>13898.38</v>
      </c>
      <c r="G503" s="153">
        <v>4827.25</v>
      </c>
    </row>
    <row r="504" spans="2:7" s="56" customFormat="1" ht="18" customHeight="1">
      <c r="B504" s="168">
        <v>2012</v>
      </c>
      <c r="C504" s="174" t="s">
        <v>64</v>
      </c>
      <c r="D504" s="174" t="s">
        <v>102</v>
      </c>
      <c r="E504" s="153">
        <v>7121</v>
      </c>
      <c r="F504" s="153">
        <v>243831.5</v>
      </c>
      <c r="G504" s="153">
        <v>82361.5</v>
      </c>
    </row>
    <row r="505" spans="2:7" s="56" customFormat="1" ht="18" customHeight="1">
      <c r="B505" s="168">
        <v>2012</v>
      </c>
      <c r="C505" s="174" t="s">
        <v>64</v>
      </c>
      <c r="D505" s="174" t="s">
        <v>103</v>
      </c>
      <c r="E505" s="153">
        <v>19248</v>
      </c>
      <c r="F505" s="153">
        <v>820394.49</v>
      </c>
      <c r="G505" s="153">
        <v>283065.25</v>
      </c>
    </row>
    <row r="506" spans="2:7" s="56" customFormat="1" ht="18" customHeight="1">
      <c r="B506" s="168">
        <v>2012</v>
      </c>
      <c r="C506" s="174" t="s">
        <v>64</v>
      </c>
      <c r="D506" s="174" t="s">
        <v>104</v>
      </c>
      <c r="E506" s="153">
        <v>1610</v>
      </c>
      <c r="F506" s="153">
        <v>61574.43</v>
      </c>
      <c r="G506" s="153">
        <v>20545.75</v>
      </c>
    </row>
    <row r="507" spans="2:7" s="56" customFormat="1" ht="18" customHeight="1">
      <c r="B507" s="168">
        <v>2012</v>
      </c>
      <c r="C507" s="174" t="s">
        <v>64</v>
      </c>
      <c r="D507" s="174" t="s">
        <v>105</v>
      </c>
      <c r="E507" s="153">
        <v>12448</v>
      </c>
      <c r="F507" s="153">
        <v>730087.32</v>
      </c>
      <c r="G507" s="153">
        <v>256430.25</v>
      </c>
    </row>
    <row r="508" spans="2:7" s="56" customFormat="1" ht="18" customHeight="1">
      <c r="B508" s="168">
        <v>2012</v>
      </c>
      <c r="C508" s="174" t="s">
        <v>64</v>
      </c>
      <c r="D508" s="174" t="s">
        <v>106</v>
      </c>
      <c r="E508" s="153">
        <v>7544</v>
      </c>
      <c r="F508" s="153">
        <v>370191.59</v>
      </c>
      <c r="G508" s="153">
        <v>126278.75</v>
      </c>
    </row>
    <row r="509" spans="2:7" s="56" customFormat="1" ht="18" customHeight="1">
      <c r="B509" s="168">
        <v>2012</v>
      </c>
      <c r="C509" s="174" t="s">
        <v>64</v>
      </c>
      <c r="D509" s="174" t="s">
        <v>107</v>
      </c>
      <c r="E509" s="153">
        <v>2</v>
      </c>
      <c r="F509" s="153">
        <v>25.4</v>
      </c>
      <c r="G509" s="153">
        <v>7</v>
      </c>
    </row>
    <row r="510" spans="2:7" s="56" customFormat="1" ht="18" customHeight="1">
      <c r="B510" s="168">
        <v>2012</v>
      </c>
      <c r="C510" s="174" t="s">
        <v>64</v>
      </c>
      <c r="D510" s="174" t="s">
        <v>108</v>
      </c>
      <c r="E510" s="153">
        <v>221</v>
      </c>
      <c r="F510" s="153">
        <v>13313.490000000002</v>
      </c>
      <c r="G510" s="153">
        <v>4518.25</v>
      </c>
    </row>
    <row r="511" spans="2:7" s="56" customFormat="1" ht="18" customHeight="1">
      <c r="B511" s="168">
        <v>2012</v>
      </c>
      <c r="C511" s="174" t="s">
        <v>64</v>
      </c>
      <c r="D511" s="174" t="s">
        <v>109</v>
      </c>
      <c r="E511" s="153">
        <v>7</v>
      </c>
      <c r="F511" s="153">
        <v>714.71999999999991</v>
      </c>
      <c r="G511" s="153">
        <v>261.5</v>
      </c>
    </row>
    <row r="512" spans="2:7" s="56" customFormat="1" ht="18" customHeight="1">
      <c r="B512" s="168">
        <v>2012</v>
      </c>
      <c r="C512" s="174" t="s">
        <v>64</v>
      </c>
      <c r="D512" s="174" t="s">
        <v>110</v>
      </c>
      <c r="E512" s="153">
        <v>4</v>
      </c>
      <c r="F512" s="153">
        <v>70.739999999999995</v>
      </c>
      <c r="G512" s="153">
        <v>26</v>
      </c>
    </row>
    <row r="513" spans="2:7" s="56" customFormat="1" ht="18" customHeight="1">
      <c r="B513" s="168">
        <v>2012</v>
      </c>
      <c r="C513" s="174" t="s">
        <v>65</v>
      </c>
      <c r="D513" s="174" t="s">
        <v>97</v>
      </c>
      <c r="E513" s="153">
        <v>46</v>
      </c>
      <c r="F513" s="153">
        <v>2243</v>
      </c>
      <c r="G513" s="153">
        <v>311.14285714285711</v>
      </c>
    </row>
    <row r="514" spans="2:7" s="56" customFormat="1" ht="18" customHeight="1">
      <c r="B514" s="168">
        <v>2012</v>
      </c>
      <c r="C514" s="174" t="s">
        <v>65</v>
      </c>
      <c r="D514" s="174" t="s">
        <v>98</v>
      </c>
      <c r="E514" s="153">
        <v>116</v>
      </c>
      <c r="F514" s="153">
        <v>6150.26</v>
      </c>
      <c r="G514" s="153">
        <v>858.85714285714289</v>
      </c>
    </row>
    <row r="515" spans="2:7" s="56" customFormat="1" ht="18" customHeight="1">
      <c r="B515" s="168">
        <v>2012</v>
      </c>
      <c r="C515" s="174" t="s">
        <v>65</v>
      </c>
      <c r="D515" s="174" t="s">
        <v>99</v>
      </c>
      <c r="E515" s="153">
        <v>34</v>
      </c>
      <c r="F515" s="153">
        <v>1354.29</v>
      </c>
      <c r="G515" s="153">
        <v>187.85714285714283</v>
      </c>
    </row>
    <row r="516" spans="2:7" s="56" customFormat="1" ht="18" customHeight="1">
      <c r="B516" s="168">
        <v>2012</v>
      </c>
      <c r="C516" s="174" t="s">
        <v>65</v>
      </c>
      <c r="D516" s="174" t="s">
        <v>100</v>
      </c>
      <c r="E516" s="153">
        <v>5</v>
      </c>
      <c r="F516" s="153">
        <v>284.23</v>
      </c>
      <c r="G516" s="153">
        <v>39.428571428571431</v>
      </c>
    </row>
    <row r="517" spans="2:7" s="56" customFormat="1" ht="18" customHeight="1">
      <c r="B517" s="168">
        <v>2012</v>
      </c>
      <c r="C517" s="174" t="s">
        <v>65</v>
      </c>
      <c r="D517" s="174" t="s">
        <v>101</v>
      </c>
      <c r="E517" s="153">
        <v>8</v>
      </c>
      <c r="F517" s="153">
        <v>725</v>
      </c>
      <c r="G517" s="153">
        <v>103.42857142857144</v>
      </c>
    </row>
    <row r="518" spans="2:7" s="56" customFormat="1" ht="18" customHeight="1">
      <c r="B518" s="168">
        <v>2012</v>
      </c>
      <c r="C518" s="174" t="s">
        <v>65</v>
      </c>
      <c r="D518" s="174" t="s">
        <v>102</v>
      </c>
      <c r="E518" s="153">
        <v>97</v>
      </c>
      <c r="F518" s="153">
        <v>6880.37</v>
      </c>
      <c r="G518" s="153">
        <v>954.42857142857133</v>
      </c>
    </row>
    <row r="519" spans="2:7" s="56" customFormat="1" ht="18" customHeight="1">
      <c r="B519" s="168">
        <v>2012</v>
      </c>
      <c r="C519" s="174" t="s">
        <v>65</v>
      </c>
      <c r="D519" s="174" t="s">
        <v>103</v>
      </c>
      <c r="E519" s="153">
        <v>62</v>
      </c>
      <c r="F519" s="153">
        <v>4210.05</v>
      </c>
      <c r="G519" s="153">
        <v>584</v>
      </c>
    </row>
    <row r="520" spans="2:7" s="56" customFormat="1" ht="18" customHeight="1">
      <c r="B520" s="168">
        <v>2012</v>
      </c>
      <c r="C520" s="174" t="s">
        <v>65</v>
      </c>
      <c r="D520" s="174" t="s">
        <v>104</v>
      </c>
      <c r="E520" s="153">
        <v>44</v>
      </c>
      <c r="F520" s="153">
        <v>1600.41</v>
      </c>
      <c r="G520" s="153">
        <v>223.14285714285714</v>
      </c>
    </row>
    <row r="521" spans="2:7" s="56" customFormat="1" ht="18" customHeight="1">
      <c r="B521" s="168">
        <v>2012</v>
      </c>
      <c r="C521" s="174" t="s">
        <v>65</v>
      </c>
      <c r="D521" s="174" t="s">
        <v>105</v>
      </c>
      <c r="E521" s="153">
        <v>79</v>
      </c>
      <c r="F521" s="153">
        <v>12226.12</v>
      </c>
      <c r="G521" s="153">
        <v>1696</v>
      </c>
    </row>
    <row r="522" spans="2:7" s="56" customFormat="1" ht="18" customHeight="1">
      <c r="B522" s="168">
        <v>2012</v>
      </c>
      <c r="C522" s="174" t="s">
        <v>65</v>
      </c>
      <c r="D522" s="174" t="s">
        <v>106</v>
      </c>
      <c r="E522" s="153">
        <v>343</v>
      </c>
      <c r="F522" s="153">
        <v>20198.440000000002</v>
      </c>
      <c r="G522" s="153">
        <v>2801.8571428571431</v>
      </c>
    </row>
    <row r="523" spans="2:7" s="56" customFormat="1" ht="18" customHeight="1">
      <c r="B523" s="168">
        <v>2012</v>
      </c>
      <c r="C523" s="174" t="s">
        <v>65</v>
      </c>
      <c r="D523" s="174" t="s">
        <v>109</v>
      </c>
      <c r="E523" s="153">
        <v>72</v>
      </c>
      <c r="F523" s="153">
        <v>852.78</v>
      </c>
      <c r="G523" s="153">
        <v>118.57142857142857</v>
      </c>
    </row>
    <row r="524" spans="2:7" s="56" customFormat="1" ht="18" customHeight="1">
      <c r="B524" s="168">
        <v>2012</v>
      </c>
      <c r="C524" s="174" t="s">
        <v>65</v>
      </c>
      <c r="D524" s="174" t="s">
        <v>110</v>
      </c>
      <c r="E524" s="153">
        <v>18</v>
      </c>
      <c r="F524" s="153">
        <v>606.59</v>
      </c>
      <c r="G524" s="153">
        <v>84.142857142857153</v>
      </c>
    </row>
    <row r="525" spans="2:7" s="56" customFormat="1" ht="18" customHeight="1">
      <c r="B525" s="168">
        <v>2012</v>
      </c>
      <c r="C525" s="174" t="s">
        <v>66</v>
      </c>
      <c r="D525" s="174" t="s">
        <v>97</v>
      </c>
      <c r="E525" s="153">
        <v>58027</v>
      </c>
      <c r="F525" s="153">
        <v>543696.56000000006</v>
      </c>
      <c r="G525" s="153">
        <v>2318820.4</v>
      </c>
    </row>
    <row r="526" spans="2:7" s="56" customFormat="1" ht="18" customHeight="1">
      <c r="B526" s="168">
        <v>2012</v>
      </c>
      <c r="C526" s="174" t="s">
        <v>66</v>
      </c>
      <c r="D526" s="174" t="s">
        <v>98</v>
      </c>
      <c r="E526" s="153">
        <v>2957</v>
      </c>
      <c r="F526" s="153">
        <v>27405.96</v>
      </c>
      <c r="G526" s="153">
        <v>116869.99999999999</v>
      </c>
    </row>
    <row r="527" spans="2:7" s="56" customFormat="1" ht="18" customHeight="1">
      <c r="B527" s="168">
        <v>2012</v>
      </c>
      <c r="C527" s="174" t="s">
        <v>66</v>
      </c>
      <c r="D527" s="174" t="s">
        <v>99</v>
      </c>
      <c r="E527" s="153">
        <v>14993</v>
      </c>
      <c r="F527" s="153">
        <v>107325.17000000001</v>
      </c>
      <c r="G527" s="153">
        <v>457256.84</v>
      </c>
    </row>
    <row r="528" spans="2:7" s="56" customFormat="1" ht="18" customHeight="1">
      <c r="B528" s="168">
        <v>2012</v>
      </c>
      <c r="C528" s="174" t="s">
        <v>66</v>
      </c>
      <c r="D528" s="174" t="s">
        <v>100</v>
      </c>
      <c r="E528" s="153">
        <v>18507</v>
      </c>
      <c r="F528" s="153">
        <v>273018.33</v>
      </c>
      <c r="G528" s="153">
        <v>1160025.6200000001</v>
      </c>
    </row>
    <row r="529" spans="2:7" s="56" customFormat="1" ht="18" customHeight="1">
      <c r="B529" s="168">
        <v>2012</v>
      </c>
      <c r="C529" s="174" t="s">
        <v>66</v>
      </c>
      <c r="D529" s="174" t="s">
        <v>101</v>
      </c>
      <c r="E529" s="153">
        <v>14284</v>
      </c>
      <c r="F529" s="153">
        <v>193239.4</v>
      </c>
      <c r="G529" s="153">
        <v>825641.48</v>
      </c>
    </row>
    <row r="530" spans="2:7" s="56" customFormat="1" ht="18" customHeight="1">
      <c r="B530" s="168">
        <v>2012</v>
      </c>
      <c r="C530" s="174" t="s">
        <v>66</v>
      </c>
      <c r="D530" s="174" t="s">
        <v>102</v>
      </c>
      <c r="E530" s="153">
        <v>55073</v>
      </c>
      <c r="F530" s="153">
        <v>525034.54</v>
      </c>
      <c r="G530" s="153">
        <v>2239526.6</v>
      </c>
    </row>
    <row r="531" spans="2:7" s="56" customFormat="1" ht="18" customHeight="1">
      <c r="B531" s="168">
        <v>2012</v>
      </c>
      <c r="C531" s="174" t="s">
        <v>66</v>
      </c>
      <c r="D531" s="174" t="s">
        <v>103</v>
      </c>
      <c r="E531" s="153">
        <v>182949</v>
      </c>
      <c r="F531" s="153">
        <v>1787834.2299999997</v>
      </c>
      <c r="G531" s="153">
        <v>7630798.6324000005</v>
      </c>
    </row>
    <row r="532" spans="2:7" s="56" customFormat="1" ht="18" customHeight="1">
      <c r="B532" s="168">
        <v>2012</v>
      </c>
      <c r="C532" s="174" t="s">
        <v>66</v>
      </c>
      <c r="D532" s="174" t="s">
        <v>104</v>
      </c>
      <c r="E532" s="153">
        <v>14754</v>
      </c>
      <c r="F532" s="153">
        <v>121634.81</v>
      </c>
      <c r="G532" s="153">
        <v>518714.36</v>
      </c>
    </row>
    <row r="533" spans="2:7" s="56" customFormat="1" ht="18" customHeight="1">
      <c r="B533" s="168">
        <v>2012</v>
      </c>
      <c r="C533" s="174" t="s">
        <v>66</v>
      </c>
      <c r="D533" s="174" t="s">
        <v>105</v>
      </c>
      <c r="E533" s="153">
        <v>33103</v>
      </c>
      <c r="F533" s="153">
        <v>296609.73999999993</v>
      </c>
      <c r="G533" s="153">
        <v>1259490.6399999999</v>
      </c>
    </row>
    <row r="534" spans="2:7" s="56" customFormat="1" ht="18" customHeight="1">
      <c r="B534" s="168">
        <v>2012</v>
      </c>
      <c r="C534" s="174" t="s">
        <v>66</v>
      </c>
      <c r="D534" s="174" t="s">
        <v>106</v>
      </c>
      <c r="E534" s="153">
        <v>63190</v>
      </c>
      <c r="F534" s="153">
        <v>1035784.15</v>
      </c>
      <c r="G534" s="153">
        <v>4441416.38</v>
      </c>
    </row>
    <row r="535" spans="2:7" s="56" customFormat="1" ht="18" customHeight="1">
      <c r="B535" s="168">
        <v>2012</v>
      </c>
      <c r="C535" s="174" t="s">
        <v>66</v>
      </c>
      <c r="D535" s="174" t="s">
        <v>107</v>
      </c>
      <c r="E535" s="153">
        <v>97</v>
      </c>
      <c r="F535" s="153">
        <v>876.17</v>
      </c>
      <c r="G535" s="153">
        <v>3893.16</v>
      </c>
    </row>
    <row r="536" spans="2:7" s="56" customFormat="1" ht="18" customHeight="1">
      <c r="B536" s="168">
        <v>2012</v>
      </c>
      <c r="C536" s="174" t="s">
        <v>66</v>
      </c>
      <c r="D536" s="174" t="s">
        <v>108</v>
      </c>
      <c r="E536" s="153">
        <v>1215</v>
      </c>
      <c r="F536" s="153">
        <v>12526.09</v>
      </c>
      <c r="G536" s="153">
        <v>53531.48</v>
      </c>
    </row>
    <row r="537" spans="2:7" s="56" customFormat="1" ht="18" customHeight="1">
      <c r="B537" s="168">
        <v>2012</v>
      </c>
      <c r="C537" s="174" t="s">
        <v>66</v>
      </c>
      <c r="D537" s="174" t="s">
        <v>109</v>
      </c>
      <c r="E537" s="153">
        <v>29800</v>
      </c>
      <c r="F537" s="153">
        <v>413461.29</v>
      </c>
      <c r="G537" s="153">
        <v>1762422.88</v>
      </c>
    </row>
    <row r="538" spans="2:7" s="56" customFormat="1" ht="18" customHeight="1">
      <c r="B538" s="168">
        <v>2012</v>
      </c>
      <c r="C538" s="174" t="s">
        <v>66</v>
      </c>
      <c r="D538" s="174" t="s">
        <v>110</v>
      </c>
      <c r="E538" s="153">
        <v>33</v>
      </c>
      <c r="F538" s="153">
        <v>97.03</v>
      </c>
      <c r="G538" s="153">
        <v>424.04</v>
      </c>
    </row>
    <row r="539" spans="2:7" s="56" customFormat="1" ht="18" customHeight="1">
      <c r="B539" s="168">
        <v>2012</v>
      </c>
      <c r="C539" s="174" t="s">
        <v>67</v>
      </c>
      <c r="D539" s="174" t="s">
        <v>97</v>
      </c>
      <c r="E539" s="153">
        <v>111</v>
      </c>
      <c r="F539" s="153">
        <v>2824.4</v>
      </c>
      <c r="G539" s="153">
        <v>3562.5</v>
      </c>
    </row>
    <row r="540" spans="2:7" s="56" customFormat="1" ht="18" customHeight="1">
      <c r="B540" s="168">
        <v>2012</v>
      </c>
      <c r="C540" s="174" t="s">
        <v>67</v>
      </c>
      <c r="D540" s="174" t="s">
        <v>98</v>
      </c>
      <c r="E540" s="153">
        <v>128</v>
      </c>
      <c r="F540" s="153">
        <v>2580.6800000000003</v>
      </c>
      <c r="G540" s="153">
        <v>3237</v>
      </c>
    </row>
    <row r="541" spans="2:7" s="56" customFormat="1" ht="18" customHeight="1">
      <c r="B541" s="168">
        <v>2012</v>
      </c>
      <c r="C541" s="174" t="s">
        <v>67</v>
      </c>
      <c r="D541" s="174" t="s">
        <v>99</v>
      </c>
      <c r="E541" s="153">
        <v>78</v>
      </c>
      <c r="F541" s="153">
        <v>925.82</v>
      </c>
      <c r="G541" s="153">
        <v>1170</v>
      </c>
    </row>
    <row r="542" spans="2:7" s="56" customFormat="1" ht="18" customHeight="1">
      <c r="B542" s="168">
        <v>2012</v>
      </c>
      <c r="C542" s="174" t="s">
        <v>67</v>
      </c>
      <c r="D542" s="174" t="s">
        <v>100</v>
      </c>
      <c r="E542" s="153">
        <v>63</v>
      </c>
      <c r="F542" s="153">
        <v>1451.64</v>
      </c>
      <c r="G542" s="153">
        <v>1759.56</v>
      </c>
    </row>
    <row r="543" spans="2:7" s="56" customFormat="1" ht="18" customHeight="1">
      <c r="B543" s="168">
        <v>2012</v>
      </c>
      <c r="C543" s="174" t="s">
        <v>67</v>
      </c>
      <c r="D543" s="174" t="s">
        <v>101</v>
      </c>
      <c r="E543" s="153">
        <v>63</v>
      </c>
      <c r="F543" s="153">
        <v>1260.5</v>
      </c>
      <c r="G543" s="153">
        <v>1579</v>
      </c>
    </row>
    <row r="544" spans="2:7" s="56" customFormat="1" ht="18" customHeight="1">
      <c r="B544" s="168">
        <v>2012</v>
      </c>
      <c r="C544" s="174" t="s">
        <v>67</v>
      </c>
      <c r="D544" s="174" t="s">
        <v>102</v>
      </c>
      <c r="E544" s="153">
        <v>359</v>
      </c>
      <c r="F544" s="153">
        <v>7414.73</v>
      </c>
      <c r="G544" s="153">
        <v>9310</v>
      </c>
    </row>
    <row r="545" spans="2:7" s="56" customFormat="1" ht="18" customHeight="1">
      <c r="B545" s="168">
        <v>2012</v>
      </c>
      <c r="C545" s="174" t="s">
        <v>67</v>
      </c>
      <c r="D545" s="174" t="s">
        <v>103</v>
      </c>
      <c r="E545" s="153">
        <v>395</v>
      </c>
      <c r="F545" s="153">
        <v>13098.44</v>
      </c>
      <c r="G545" s="153">
        <v>5955.86</v>
      </c>
    </row>
    <row r="546" spans="2:7" s="56" customFormat="1" ht="18" customHeight="1">
      <c r="B546" s="168">
        <v>2012</v>
      </c>
      <c r="C546" s="174" t="s">
        <v>67</v>
      </c>
      <c r="D546" s="174" t="s">
        <v>104</v>
      </c>
      <c r="E546" s="153">
        <v>112</v>
      </c>
      <c r="F546" s="153">
        <v>1743.86</v>
      </c>
      <c r="G546" s="153">
        <v>2127</v>
      </c>
    </row>
    <row r="547" spans="2:7" s="56" customFormat="1" ht="18" customHeight="1">
      <c r="B547" s="168">
        <v>2012</v>
      </c>
      <c r="C547" s="174" t="s">
        <v>67</v>
      </c>
      <c r="D547" s="174" t="s">
        <v>105</v>
      </c>
      <c r="E547" s="153">
        <v>113</v>
      </c>
      <c r="F547" s="153">
        <v>3823.16</v>
      </c>
      <c r="G547" s="153">
        <v>4646</v>
      </c>
    </row>
    <row r="548" spans="2:7" s="56" customFormat="1" ht="18" customHeight="1">
      <c r="B548" s="168">
        <v>2012</v>
      </c>
      <c r="C548" s="174" t="s">
        <v>67</v>
      </c>
      <c r="D548" s="174" t="s">
        <v>106</v>
      </c>
      <c r="E548" s="153">
        <v>317</v>
      </c>
      <c r="F548" s="153">
        <v>7390.4</v>
      </c>
      <c r="G548" s="153">
        <v>9294</v>
      </c>
    </row>
    <row r="549" spans="2:7" s="56" customFormat="1" ht="18" customHeight="1">
      <c r="B549" s="168">
        <v>2012</v>
      </c>
      <c r="C549" s="174" t="s">
        <v>67</v>
      </c>
      <c r="D549" s="174" t="s">
        <v>107</v>
      </c>
      <c r="E549" s="153">
        <v>2</v>
      </c>
      <c r="F549" s="153">
        <v>73.62</v>
      </c>
      <c r="G549" s="153">
        <v>4.8</v>
      </c>
    </row>
    <row r="550" spans="2:7" s="56" customFormat="1" ht="18" customHeight="1">
      <c r="B550" s="168">
        <v>2012</v>
      </c>
      <c r="C550" s="174" t="s">
        <v>67</v>
      </c>
      <c r="D550" s="174" t="s">
        <v>108</v>
      </c>
      <c r="E550" s="153">
        <v>29</v>
      </c>
      <c r="F550" s="153">
        <v>873.52</v>
      </c>
      <c r="G550" s="153">
        <v>1094</v>
      </c>
    </row>
    <row r="551" spans="2:7" s="56" customFormat="1" ht="18" customHeight="1">
      <c r="B551" s="168">
        <v>2012</v>
      </c>
      <c r="C551" s="174" t="s">
        <v>67</v>
      </c>
      <c r="D551" s="174" t="s">
        <v>109</v>
      </c>
      <c r="E551" s="153">
        <v>71</v>
      </c>
      <c r="F551" s="153">
        <v>1649.83</v>
      </c>
      <c r="G551" s="153">
        <v>2079</v>
      </c>
    </row>
    <row r="552" spans="2:7" s="56" customFormat="1" ht="18" customHeight="1">
      <c r="B552" s="168">
        <v>2013</v>
      </c>
      <c r="C552" s="174" t="s">
        <v>63</v>
      </c>
      <c r="D552" s="174" t="s">
        <v>97</v>
      </c>
      <c r="E552" s="153">
        <v>111</v>
      </c>
      <c r="F552" s="153">
        <v>4893.12</v>
      </c>
      <c r="G552" s="153">
        <v>1918.1</v>
      </c>
    </row>
    <row r="553" spans="2:7" s="56" customFormat="1" ht="18" customHeight="1">
      <c r="B553" s="168">
        <v>2013</v>
      </c>
      <c r="C553" s="174" t="s">
        <v>63</v>
      </c>
      <c r="D553" s="174" t="s">
        <v>98</v>
      </c>
      <c r="E553" s="153">
        <v>224</v>
      </c>
      <c r="F553" s="153">
        <v>3423.0600000000004</v>
      </c>
      <c r="G553" s="153">
        <v>2158.15</v>
      </c>
    </row>
    <row r="554" spans="2:7" s="56" customFormat="1" ht="18" customHeight="1">
      <c r="B554" s="168">
        <v>2013</v>
      </c>
      <c r="C554" s="174" t="s">
        <v>63</v>
      </c>
      <c r="D554" s="174" t="s">
        <v>99</v>
      </c>
      <c r="E554" s="153">
        <v>421</v>
      </c>
      <c r="F554" s="153">
        <v>4906</v>
      </c>
      <c r="G554" s="153">
        <v>2782.1</v>
      </c>
    </row>
    <row r="555" spans="2:7" s="56" customFormat="1" ht="18" customHeight="1">
      <c r="B555" s="168">
        <v>2013</v>
      </c>
      <c r="C555" s="174" t="s">
        <v>63</v>
      </c>
      <c r="D555" s="174" t="s">
        <v>100</v>
      </c>
      <c r="E555" s="153">
        <v>666</v>
      </c>
      <c r="F555" s="153">
        <v>25651.090000000004</v>
      </c>
      <c r="G555" s="153">
        <v>11854.2</v>
      </c>
    </row>
    <row r="556" spans="2:7" s="56" customFormat="1" ht="18" customHeight="1">
      <c r="B556" s="168">
        <v>2013</v>
      </c>
      <c r="C556" s="174" t="s">
        <v>63</v>
      </c>
      <c r="D556" s="174" t="s">
        <v>101</v>
      </c>
      <c r="E556" s="153">
        <v>1327</v>
      </c>
      <c r="F556" s="153">
        <v>36476.49</v>
      </c>
      <c r="G556" s="153">
        <v>31743.8</v>
      </c>
    </row>
    <row r="557" spans="2:7" s="56" customFormat="1" ht="18" customHeight="1">
      <c r="B557" s="168">
        <v>2013</v>
      </c>
      <c r="C557" s="174" t="s">
        <v>63</v>
      </c>
      <c r="D557" s="174" t="s">
        <v>102</v>
      </c>
      <c r="E557" s="153">
        <v>1629</v>
      </c>
      <c r="F557" s="153">
        <v>29401.88</v>
      </c>
      <c r="G557" s="153">
        <v>10403.65</v>
      </c>
    </row>
    <row r="558" spans="2:7" s="56" customFormat="1" ht="18" customHeight="1">
      <c r="B558" s="168">
        <v>2013</v>
      </c>
      <c r="C558" s="174" t="s">
        <v>63</v>
      </c>
      <c r="D558" s="174" t="s">
        <v>103</v>
      </c>
      <c r="E558" s="153">
        <v>1546</v>
      </c>
      <c r="F558" s="153">
        <v>46526.02</v>
      </c>
      <c r="G558" s="153">
        <v>25822.7</v>
      </c>
    </row>
    <row r="559" spans="2:7" s="56" customFormat="1" ht="18" customHeight="1">
      <c r="B559" s="168">
        <v>2013</v>
      </c>
      <c r="C559" s="174" t="s">
        <v>63</v>
      </c>
      <c r="D559" s="174" t="s">
        <v>104</v>
      </c>
      <c r="E559" s="153">
        <v>455</v>
      </c>
      <c r="F559" s="153">
        <v>6004.9500000000007</v>
      </c>
      <c r="G559" s="153">
        <v>2661.2</v>
      </c>
    </row>
    <row r="560" spans="2:7" s="56" customFormat="1" ht="18" customHeight="1">
      <c r="B560" s="168">
        <v>2013</v>
      </c>
      <c r="C560" s="174" t="s">
        <v>63</v>
      </c>
      <c r="D560" s="174" t="s">
        <v>105</v>
      </c>
      <c r="E560" s="153">
        <v>1614</v>
      </c>
      <c r="F560" s="153">
        <v>54424.58</v>
      </c>
      <c r="G560" s="153">
        <v>20386.349999999999</v>
      </c>
    </row>
    <row r="561" spans="2:7" s="56" customFormat="1" ht="18" customHeight="1">
      <c r="B561" s="168">
        <v>2013</v>
      </c>
      <c r="C561" s="174" t="s">
        <v>63</v>
      </c>
      <c r="D561" s="174" t="s">
        <v>106</v>
      </c>
      <c r="E561" s="153">
        <v>3166</v>
      </c>
      <c r="F561" s="153">
        <v>96947.060000000012</v>
      </c>
      <c r="G561" s="153">
        <v>42630.400000000001</v>
      </c>
    </row>
    <row r="562" spans="2:7" s="56" customFormat="1" ht="18" customHeight="1">
      <c r="B562" s="168">
        <v>2013</v>
      </c>
      <c r="C562" s="174" t="s">
        <v>63</v>
      </c>
      <c r="D562" s="174" t="s">
        <v>107</v>
      </c>
      <c r="E562" s="153">
        <v>15</v>
      </c>
      <c r="F562" s="153">
        <v>243.68</v>
      </c>
      <c r="G562" s="153">
        <v>62.3</v>
      </c>
    </row>
    <row r="563" spans="2:7" s="56" customFormat="1" ht="18" customHeight="1">
      <c r="B563" s="168">
        <v>2013</v>
      </c>
      <c r="C563" s="174" t="s">
        <v>63</v>
      </c>
      <c r="D563" s="174" t="s">
        <v>108</v>
      </c>
      <c r="E563" s="153">
        <v>80</v>
      </c>
      <c r="F563" s="153">
        <v>2234.0100000000002</v>
      </c>
      <c r="G563" s="153">
        <v>1067.6999999999998</v>
      </c>
    </row>
    <row r="564" spans="2:7" s="56" customFormat="1" ht="18" customHeight="1">
      <c r="B564" s="168">
        <v>2013</v>
      </c>
      <c r="C564" s="174" t="s">
        <v>63</v>
      </c>
      <c r="D564" s="174" t="s">
        <v>109</v>
      </c>
      <c r="E564" s="153">
        <v>397</v>
      </c>
      <c r="F564" s="153">
        <v>5101.01</v>
      </c>
      <c r="G564" s="153">
        <v>3027.8999999999996</v>
      </c>
    </row>
    <row r="565" spans="2:7" s="56" customFormat="1" ht="18" customHeight="1">
      <c r="B565" s="168">
        <v>2013</v>
      </c>
      <c r="C565" s="174" t="s">
        <v>63</v>
      </c>
      <c r="D565" s="174" t="s">
        <v>110</v>
      </c>
      <c r="E565" s="153">
        <v>66</v>
      </c>
      <c r="F565" s="153">
        <v>422.9</v>
      </c>
      <c r="G565" s="153">
        <v>419.75</v>
      </c>
    </row>
    <row r="566" spans="2:7" s="56" customFormat="1" ht="18" customHeight="1">
      <c r="B566" s="168">
        <v>2013</v>
      </c>
      <c r="C566" s="174" t="s">
        <v>64</v>
      </c>
      <c r="D566" s="174" t="s">
        <v>97</v>
      </c>
      <c r="E566" s="153">
        <v>1038</v>
      </c>
      <c r="F566" s="153">
        <v>31110.75</v>
      </c>
      <c r="G566" s="153">
        <v>10524</v>
      </c>
    </row>
    <row r="567" spans="2:7" s="56" customFormat="1" ht="18" customHeight="1">
      <c r="B567" s="168">
        <v>2013</v>
      </c>
      <c r="C567" s="174" t="s">
        <v>64</v>
      </c>
      <c r="D567" s="174" t="s">
        <v>98</v>
      </c>
      <c r="E567" s="153">
        <v>2515</v>
      </c>
      <c r="F567" s="153">
        <v>107576.2</v>
      </c>
      <c r="G567" s="153">
        <v>36808.5</v>
      </c>
    </row>
    <row r="568" spans="2:7" s="56" customFormat="1" ht="18" customHeight="1">
      <c r="B568" s="168">
        <v>2013</v>
      </c>
      <c r="C568" s="174" t="s">
        <v>64</v>
      </c>
      <c r="D568" s="174" t="s">
        <v>99</v>
      </c>
      <c r="E568" s="153">
        <v>122</v>
      </c>
      <c r="F568" s="153">
        <v>4354.88</v>
      </c>
      <c r="G568" s="153">
        <v>1490.75</v>
      </c>
    </row>
    <row r="569" spans="2:7" s="56" customFormat="1" ht="18" customHeight="1">
      <c r="B569" s="168">
        <v>2013</v>
      </c>
      <c r="C569" s="174" t="s">
        <v>64</v>
      </c>
      <c r="D569" s="174" t="s">
        <v>100</v>
      </c>
      <c r="E569" s="153">
        <v>3139</v>
      </c>
      <c r="F569" s="153">
        <v>208431.8</v>
      </c>
      <c r="G569" s="153">
        <v>70837</v>
      </c>
    </row>
    <row r="570" spans="2:7" s="56" customFormat="1" ht="18" customHeight="1">
      <c r="B570" s="168">
        <v>2013</v>
      </c>
      <c r="C570" s="174" t="s">
        <v>64</v>
      </c>
      <c r="D570" s="174" t="s">
        <v>101</v>
      </c>
      <c r="E570" s="153">
        <v>561</v>
      </c>
      <c r="F570" s="153">
        <v>37475.840000000004</v>
      </c>
      <c r="G570" s="153">
        <v>13004.25</v>
      </c>
    </row>
    <row r="571" spans="2:7" s="56" customFormat="1" ht="18" customHeight="1">
      <c r="B571" s="168">
        <v>2013</v>
      </c>
      <c r="C571" s="174" t="s">
        <v>64</v>
      </c>
      <c r="D571" s="174" t="s">
        <v>102</v>
      </c>
      <c r="E571" s="153">
        <v>9401</v>
      </c>
      <c r="F571" s="153">
        <v>339659.29</v>
      </c>
      <c r="G571" s="153">
        <v>114300.75</v>
      </c>
    </row>
    <row r="572" spans="2:7" s="56" customFormat="1" ht="18" customHeight="1">
      <c r="B572" s="168">
        <v>2013</v>
      </c>
      <c r="C572" s="174" t="s">
        <v>64</v>
      </c>
      <c r="D572" s="174" t="s">
        <v>103</v>
      </c>
      <c r="E572" s="153">
        <v>24720</v>
      </c>
      <c r="F572" s="153">
        <v>1117900.3199999998</v>
      </c>
      <c r="G572" s="153">
        <v>386773.625</v>
      </c>
    </row>
    <row r="573" spans="2:7" s="56" customFormat="1" ht="18" customHeight="1">
      <c r="B573" s="168">
        <v>2013</v>
      </c>
      <c r="C573" s="174" t="s">
        <v>64</v>
      </c>
      <c r="D573" s="174" t="s">
        <v>104</v>
      </c>
      <c r="E573" s="153">
        <v>2517</v>
      </c>
      <c r="F573" s="153">
        <v>104136.34</v>
      </c>
      <c r="G573" s="153">
        <v>35124.75</v>
      </c>
    </row>
    <row r="574" spans="2:7" s="56" customFormat="1" ht="18" customHeight="1">
      <c r="B574" s="168">
        <v>2013</v>
      </c>
      <c r="C574" s="174" t="s">
        <v>64</v>
      </c>
      <c r="D574" s="174" t="s">
        <v>105</v>
      </c>
      <c r="E574" s="153">
        <v>13430</v>
      </c>
      <c r="F574" s="153">
        <v>795284.09000000008</v>
      </c>
      <c r="G574" s="153">
        <v>278095.75</v>
      </c>
    </row>
    <row r="575" spans="2:7" s="56" customFormat="1" ht="18" customHeight="1">
      <c r="B575" s="168">
        <v>2013</v>
      </c>
      <c r="C575" s="174" t="s">
        <v>64</v>
      </c>
      <c r="D575" s="174" t="s">
        <v>106</v>
      </c>
      <c r="E575" s="153">
        <v>10742</v>
      </c>
      <c r="F575" s="153">
        <v>534642.24</v>
      </c>
      <c r="G575" s="153">
        <v>181218.5</v>
      </c>
    </row>
    <row r="576" spans="2:7" s="56" customFormat="1" ht="18" customHeight="1">
      <c r="B576" s="168">
        <v>2013</v>
      </c>
      <c r="C576" s="174" t="s">
        <v>64</v>
      </c>
      <c r="D576" s="174" t="s">
        <v>108</v>
      </c>
      <c r="E576" s="153">
        <v>234</v>
      </c>
      <c r="F576" s="153">
        <v>15080.920000000002</v>
      </c>
      <c r="G576" s="153">
        <v>5077.5</v>
      </c>
    </row>
    <row r="577" spans="2:7" s="56" customFormat="1" ht="18" customHeight="1">
      <c r="B577" s="168">
        <v>2013</v>
      </c>
      <c r="C577" s="174" t="s">
        <v>64</v>
      </c>
      <c r="D577" s="174" t="s">
        <v>109</v>
      </c>
      <c r="E577" s="153">
        <v>29</v>
      </c>
      <c r="F577" s="153">
        <v>2775.5</v>
      </c>
      <c r="G577" s="153">
        <v>1009.75</v>
      </c>
    </row>
    <row r="578" spans="2:7" s="56" customFormat="1" ht="18" customHeight="1">
      <c r="B578" s="168">
        <v>2013</v>
      </c>
      <c r="C578" s="174" t="s">
        <v>64</v>
      </c>
      <c r="D578" s="174" t="s">
        <v>110</v>
      </c>
      <c r="E578" s="153">
        <v>24</v>
      </c>
      <c r="F578" s="153">
        <v>1381.39</v>
      </c>
      <c r="G578" s="153">
        <v>502.5</v>
      </c>
    </row>
    <row r="579" spans="2:7" s="56" customFormat="1" ht="18" customHeight="1">
      <c r="B579" s="168">
        <v>2013</v>
      </c>
      <c r="C579" s="174" t="s">
        <v>65</v>
      </c>
      <c r="D579" s="174" t="s">
        <v>97</v>
      </c>
      <c r="E579" s="153">
        <v>41</v>
      </c>
      <c r="F579" s="153">
        <v>2077.19</v>
      </c>
      <c r="G579" s="153">
        <v>288.14285714285717</v>
      </c>
    </row>
    <row r="580" spans="2:7" s="56" customFormat="1" ht="18" customHeight="1">
      <c r="B580" s="168">
        <v>2013</v>
      </c>
      <c r="C580" s="174" t="s">
        <v>65</v>
      </c>
      <c r="D580" s="174" t="s">
        <v>98</v>
      </c>
      <c r="E580" s="153">
        <v>97</v>
      </c>
      <c r="F580" s="153">
        <v>5331.48</v>
      </c>
      <c r="G580" s="153">
        <v>743.57142857142856</v>
      </c>
    </row>
    <row r="581" spans="2:7" s="56" customFormat="1" ht="18" customHeight="1">
      <c r="B581" s="168">
        <v>2013</v>
      </c>
      <c r="C581" s="174" t="s">
        <v>65</v>
      </c>
      <c r="D581" s="174" t="s">
        <v>99</v>
      </c>
      <c r="E581" s="153">
        <v>28</v>
      </c>
      <c r="F581" s="153">
        <v>1964.92</v>
      </c>
      <c r="G581" s="153">
        <v>272.57142857142856</v>
      </c>
    </row>
    <row r="582" spans="2:7" s="56" customFormat="1" ht="18" customHeight="1">
      <c r="B582" s="168">
        <v>2013</v>
      </c>
      <c r="C582" s="174" t="s">
        <v>65</v>
      </c>
      <c r="D582" s="174" t="s">
        <v>100</v>
      </c>
      <c r="E582" s="153">
        <v>2</v>
      </c>
      <c r="F582" s="153">
        <v>83.42</v>
      </c>
      <c r="G582" s="153">
        <v>11.571428571428571</v>
      </c>
    </row>
    <row r="583" spans="2:7" s="56" customFormat="1" ht="18" customHeight="1">
      <c r="B583" s="168">
        <v>2013</v>
      </c>
      <c r="C583" s="174" t="s">
        <v>65</v>
      </c>
      <c r="D583" s="174" t="s">
        <v>101</v>
      </c>
      <c r="E583" s="153">
        <v>5</v>
      </c>
      <c r="F583" s="153">
        <v>267.77</v>
      </c>
      <c r="G583" s="153">
        <v>37.142857142857146</v>
      </c>
    </row>
    <row r="584" spans="2:7" s="56" customFormat="1" ht="18" customHeight="1">
      <c r="B584" s="168">
        <v>2013</v>
      </c>
      <c r="C584" s="174" t="s">
        <v>65</v>
      </c>
      <c r="D584" s="174" t="s">
        <v>102</v>
      </c>
      <c r="E584" s="153">
        <v>43</v>
      </c>
      <c r="F584" s="153">
        <v>3994.74</v>
      </c>
      <c r="G584" s="153">
        <v>554.14285714285711</v>
      </c>
    </row>
    <row r="585" spans="2:7" s="56" customFormat="1" ht="18" customHeight="1">
      <c r="B585" s="168">
        <v>2013</v>
      </c>
      <c r="C585" s="174" t="s">
        <v>65</v>
      </c>
      <c r="D585" s="174" t="s">
        <v>103</v>
      </c>
      <c r="E585" s="153">
        <v>43</v>
      </c>
      <c r="F585" s="153">
        <v>3308.89</v>
      </c>
      <c r="G585" s="153">
        <v>459</v>
      </c>
    </row>
    <row r="586" spans="2:7" s="56" customFormat="1" ht="18" customHeight="1">
      <c r="B586" s="168">
        <v>2013</v>
      </c>
      <c r="C586" s="174" t="s">
        <v>65</v>
      </c>
      <c r="D586" s="174" t="s">
        <v>104</v>
      </c>
      <c r="E586" s="153">
        <v>22</v>
      </c>
      <c r="F586" s="153">
        <v>697.22</v>
      </c>
      <c r="G586" s="153">
        <v>96.714285714285722</v>
      </c>
    </row>
    <row r="587" spans="2:7" s="56" customFormat="1" ht="18" customHeight="1">
      <c r="B587" s="168">
        <v>2013</v>
      </c>
      <c r="C587" s="174" t="s">
        <v>65</v>
      </c>
      <c r="D587" s="174" t="s">
        <v>105</v>
      </c>
      <c r="E587" s="153">
        <v>59</v>
      </c>
      <c r="F587" s="153">
        <v>8676.2900000000009</v>
      </c>
      <c r="G587" s="153">
        <v>1230.2857142857142</v>
      </c>
    </row>
    <row r="588" spans="2:7" s="56" customFormat="1" ht="18" customHeight="1">
      <c r="B588" s="168">
        <v>2013</v>
      </c>
      <c r="C588" s="174" t="s">
        <v>65</v>
      </c>
      <c r="D588" s="174" t="s">
        <v>106</v>
      </c>
      <c r="E588" s="153">
        <v>390</v>
      </c>
      <c r="F588" s="153">
        <v>23974.87</v>
      </c>
      <c r="G588" s="153">
        <v>3325.7142857142858</v>
      </c>
    </row>
    <row r="589" spans="2:7" s="56" customFormat="1" ht="18" customHeight="1">
      <c r="B589" s="168">
        <v>2013</v>
      </c>
      <c r="C589" s="174" t="s">
        <v>65</v>
      </c>
      <c r="D589" s="174" t="s">
        <v>108</v>
      </c>
      <c r="E589" s="153">
        <v>1</v>
      </c>
      <c r="F589" s="153">
        <v>28.84</v>
      </c>
      <c r="G589" s="153">
        <v>4</v>
      </c>
    </row>
    <row r="590" spans="2:7" s="56" customFormat="1" ht="18" customHeight="1">
      <c r="B590" s="168">
        <v>2013</v>
      </c>
      <c r="C590" s="174" t="s">
        <v>65</v>
      </c>
      <c r="D590" s="174" t="s">
        <v>109</v>
      </c>
      <c r="E590" s="153">
        <v>75</v>
      </c>
      <c r="F590" s="153">
        <v>1153.52</v>
      </c>
      <c r="G590" s="153">
        <v>160</v>
      </c>
    </row>
    <row r="591" spans="2:7" s="56" customFormat="1" ht="18" customHeight="1">
      <c r="B591" s="168">
        <v>2013</v>
      </c>
      <c r="C591" s="174" t="s">
        <v>65</v>
      </c>
      <c r="D591" s="174" t="s">
        <v>110</v>
      </c>
      <c r="E591" s="153">
        <v>20</v>
      </c>
      <c r="F591" s="153">
        <v>457.29</v>
      </c>
      <c r="G591" s="153">
        <v>63.428571428571431</v>
      </c>
    </row>
    <row r="592" spans="2:7" s="56" customFormat="1" ht="18" customHeight="1">
      <c r="B592" s="168">
        <v>2013</v>
      </c>
      <c r="C592" s="174" t="s">
        <v>66</v>
      </c>
      <c r="D592" s="174" t="s">
        <v>97</v>
      </c>
      <c r="E592" s="153">
        <v>55557</v>
      </c>
      <c r="F592" s="153">
        <v>506247.13</v>
      </c>
      <c r="G592" s="153">
        <v>2210857</v>
      </c>
    </row>
    <row r="593" spans="2:7" s="56" customFormat="1" ht="18" customHeight="1">
      <c r="B593" s="168">
        <v>2013</v>
      </c>
      <c r="C593" s="174" t="s">
        <v>66</v>
      </c>
      <c r="D593" s="174" t="s">
        <v>98</v>
      </c>
      <c r="E593" s="153">
        <v>2635</v>
      </c>
      <c r="F593" s="153">
        <v>22778.240000000002</v>
      </c>
      <c r="G593" s="153">
        <v>99448.48</v>
      </c>
    </row>
    <row r="594" spans="2:7" s="56" customFormat="1" ht="18" customHeight="1">
      <c r="B594" s="168">
        <v>2013</v>
      </c>
      <c r="C594" s="174" t="s">
        <v>66</v>
      </c>
      <c r="D594" s="174" t="s">
        <v>99</v>
      </c>
      <c r="E594" s="153">
        <v>14866</v>
      </c>
      <c r="F594" s="153">
        <v>103607.98</v>
      </c>
      <c r="G594" s="153">
        <v>452609.4</v>
      </c>
    </row>
    <row r="595" spans="2:7" s="56" customFormat="1" ht="18" customHeight="1">
      <c r="B595" s="168">
        <v>2013</v>
      </c>
      <c r="C595" s="174" t="s">
        <v>66</v>
      </c>
      <c r="D595" s="174" t="s">
        <v>100</v>
      </c>
      <c r="E595" s="153">
        <v>16858</v>
      </c>
      <c r="F595" s="153">
        <v>234242.93</v>
      </c>
      <c r="G595" s="153">
        <v>1020531.68</v>
      </c>
    </row>
    <row r="596" spans="2:7" s="56" customFormat="1" ht="18" customHeight="1">
      <c r="B596" s="168">
        <v>2013</v>
      </c>
      <c r="C596" s="174" t="s">
        <v>66</v>
      </c>
      <c r="D596" s="174" t="s">
        <v>101</v>
      </c>
      <c r="E596" s="153">
        <v>14099</v>
      </c>
      <c r="F596" s="153">
        <v>174973.19000000003</v>
      </c>
      <c r="G596" s="153">
        <v>764377.92</v>
      </c>
    </row>
    <row r="597" spans="2:7" s="56" customFormat="1" ht="18" customHeight="1">
      <c r="B597" s="168">
        <v>2013</v>
      </c>
      <c r="C597" s="174" t="s">
        <v>66</v>
      </c>
      <c r="D597" s="174" t="s">
        <v>102</v>
      </c>
      <c r="E597" s="153">
        <v>53888</v>
      </c>
      <c r="F597" s="153">
        <v>483629.92000000004</v>
      </c>
      <c r="G597" s="153">
        <v>2110359.6799999997</v>
      </c>
    </row>
    <row r="598" spans="2:7" s="56" customFormat="1" ht="18" customHeight="1">
      <c r="B598" s="168">
        <v>2013</v>
      </c>
      <c r="C598" s="174" t="s">
        <v>66</v>
      </c>
      <c r="D598" s="174" t="s">
        <v>103</v>
      </c>
      <c r="E598" s="153">
        <v>170071</v>
      </c>
      <c r="F598" s="153">
        <v>1607375.6900000006</v>
      </c>
      <c r="G598" s="153">
        <v>7022572.7600000016</v>
      </c>
    </row>
    <row r="599" spans="2:7" s="56" customFormat="1" ht="18" customHeight="1">
      <c r="B599" s="168">
        <v>2013</v>
      </c>
      <c r="C599" s="174" t="s">
        <v>66</v>
      </c>
      <c r="D599" s="174" t="s">
        <v>104</v>
      </c>
      <c r="E599" s="153">
        <v>13715</v>
      </c>
      <c r="F599" s="153">
        <v>115820.25</v>
      </c>
      <c r="G599" s="153">
        <v>505878.63999999996</v>
      </c>
    </row>
    <row r="600" spans="2:7" s="56" customFormat="1" ht="18" customHeight="1">
      <c r="B600" s="168">
        <v>2013</v>
      </c>
      <c r="C600" s="174" t="s">
        <v>66</v>
      </c>
      <c r="D600" s="174" t="s">
        <v>105</v>
      </c>
      <c r="E600" s="153">
        <v>31033</v>
      </c>
      <c r="F600" s="153">
        <v>274173.76</v>
      </c>
      <c r="G600" s="153">
        <v>1192428.6199999999</v>
      </c>
    </row>
    <row r="601" spans="2:7" s="56" customFormat="1" ht="18" customHeight="1">
      <c r="B601" s="168">
        <v>2013</v>
      </c>
      <c r="C601" s="174" t="s">
        <v>66</v>
      </c>
      <c r="D601" s="174" t="s">
        <v>106</v>
      </c>
      <c r="E601" s="153">
        <v>59908</v>
      </c>
      <c r="F601" s="153">
        <v>942097.62000000011</v>
      </c>
      <c r="G601" s="153">
        <v>4116149.54</v>
      </c>
    </row>
    <row r="602" spans="2:7" s="56" customFormat="1" ht="18" customHeight="1">
      <c r="B602" s="168">
        <v>2013</v>
      </c>
      <c r="C602" s="174" t="s">
        <v>66</v>
      </c>
      <c r="D602" s="174" t="s">
        <v>107</v>
      </c>
      <c r="E602" s="153">
        <v>90</v>
      </c>
      <c r="F602" s="153">
        <v>943.06</v>
      </c>
      <c r="G602" s="153">
        <v>4117.88</v>
      </c>
    </row>
    <row r="603" spans="2:7" s="56" customFormat="1" ht="18" customHeight="1">
      <c r="B603" s="168">
        <v>2013</v>
      </c>
      <c r="C603" s="174" t="s">
        <v>66</v>
      </c>
      <c r="D603" s="174" t="s">
        <v>108</v>
      </c>
      <c r="E603" s="153">
        <v>983</v>
      </c>
      <c r="F603" s="153">
        <v>11053.669999999998</v>
      </c>
      <c r="G603" s="153">
        <v>48262</v>
      </c>
    </row>
    <row r="604" spans="2:7" s="56" customFormat="1" ht="28.35" customHeight="1">
      <c r="B604" s="168">
        <v>2013</v>
      </c>
      <c r="C604" s="174" t="s">
        <v>66</v>
      </c>
      <c r="D604" s="174" t="s">
        <v>109</v>
      </c>
      <c r="E604" s="153">
        <v>30919</v>
      </c>
      <c r="F604" s="153">
        <v>409437.1700000001</v>
      </c>
      <c r="G604" s="153">
        <v>1788190.08</v>
      </c>
    </row>
    <row r="605" spans="2:7">
      <c r="B605" s="168">
        <v>2013</v>
      </c>
      <c r="C605" s="174" t="s">
        <v>66</v>
      </c>
      <c r="D605" s="174" t="s">
        <v>110</v>
      </c>
      <c r="E605" s="153">
        <v>17</v>
      </c>
      <c r="F605" s="153">
        <v>33.840000000000003</v>
      </c>
      <c r="G605" s="153">
        <v>147.80000000000001</v>
      </c>
    </row>
    <row r="606" spans="2:7">
      <c r="B606" s="168">
        <v>2013</v>
      </c>
      <c r="C606" s="174" t="s">
        <v>67</v>
      </c>
      <c r="D606" s="174" t="s">
        <v>97</v>
      </c>
      <c r="E606" s="153">
        <v>121</v>
      </c>
      <c r="F606" s="153">
        <v>2958.56</v>
      </c>
      <c r="G606" s="153">
        <v>3706.5</v>
      </c>
    </row>
    <row r="607" spans="2:7">
      <c r="B607" s="168">
        <v>2013</v>
      </c>
      <c r="C607" s="174" t="s">
        <v>67</v>
      </c>
      <c r="D607" s="174" t="s">
        <v>98</v>
      </c>
      <c r="E607" s="153">
        <v>99</v>
      </c>
      <c r="F607" s="153">
        <v>2835.04</v>
      </c>
      <c r="G607" s="153">
        <v>2195</v>
      </c>
    </row>
    <row r="608" spans="2:7">
      <c r="B608" s="168">
        <v>2013</v>
      </c>
      <c r="C608" s="174" t="s">
        <v>67</v>
      </c>
      <c r="D608" s="174" t="s">
        <v>99</v>
      </c>
      <c r="E608" s="153">
        <v>65</v>
      </c>
      <c r="F608" s="153">
        <v>737.25</v>
      </c>
      <c r="G608" s="153">
        <v>924</v>
      </c>
    </row>
    <row r="609" spans="2:7">
      <c r="B609" s="168">
        <v>2013</v>
      </c>
      <c r="C609" s="174" t="s">
        <v>67</v>
      </c>
      <c r="D609" s="174" t="s">
        <v>100</v>
      </c>
      <c r="E609" s="153">
        <v>115</v>
      </c>
      <c r="F609" s="153">
        <v>3936.07</v>
      </c>
      <c r="G609" s="153">
        <v>3516.16</v>
      </c>
    </row>
    <row r="610" spans="2:7">
      <c r="B610" s="168">
        <v>2013</v>
      </c>
      <c r="C610" s="174" t="s">
        <v>67</v>
      </c>
      <c r="D610" s="174" t="s">
        <v>101</v>
      </c>
      <c r="E610" s="153">
        <v>18</v>
      </c>
      <c r="F610" s="153">
        <v>213.44</v>
      </c>
      <c r="G610" s="153">
        <v>267.5</v>
      </c>
    </row>
    <row r="611" spans="2:7">
      <c r="B611" s="168">
        <v>2013</v>
      </c>
      <c r="C611" s="174" t="s">
        <v>67</v>
      </c>
      <c r="D611" s="174" t="s">
        <v>102</v>
      </c>
      <c r="E611" s="153">
        <v>376</v>
      </c>
      <c r="F611" s="153">
        <v>8550.2300000000014</v>
      </c>
      <c r="G611" s="153">
        <v>10151</v>
      </c>
    </row>
    <row r="612" spans="2:7">
      <c r="B612" s="168">
        <v>2013</v>
      </c>
      <c r="C612" s="174" t="s">
        <v>67</v>
      </c>
      <c r="D612" s="174" t="s">
        <v>103</v>
      </c>
      <c r="E612" s="153">
        <v>1653</v>
      </c>
      <c r="F612" s="153">
        <v>120067.63</v>
      </c>
      <c r="G612" s="153">
        <v>11228.9</v>
      </c>
    </row>
    <row r="613" spans="2:7">
      <c r="B613" s="168">
        <v>2013</v>
      </c>
      <c r="C613" s="174" t="s">
        <v>67</v>
      </c>
      <c r="D613" s="174" t="s">
        <v>104</v>
      </c>
      <c r="E613" s="153">
        <v>177</v>
      </c>
      <c r="F613" s="153">
        <v>3368.6600000000003</v>
      </c>
      <c r="G613" s="153">
        <v>3618.8</v>
      </c>
    </row>
    <row r="614" spans="2:7">
      <c r="B614" s="168">
        <v>2013</v>
      </c>
      <c r="C614" s="174" t="s">
        <v>67</v>
      </c>
      <c r="D614" s="174" t="s">
        <v>105</v>
      </c>
      <c r="E614" s="153">
        <v>132</v>
      </c>
      <c r="F614" s="153">
        <v>4766.54</v>
      </c>
      <c r="G614" s="153">
        <v>4987</v>
      </c>
    </row>
    <row r="615" spans="2:7">
      <c r="B615" s="168">
        <v>2013</v>
      </c>
      <c r="C615" s="174" t="s">
        <v>67</v>
      </c>
      <c r="D615" s="174" t="s">
        <v>106</v>
      </c>
      <c r="E615" s="153">
        <v>296</v>
      </c>
      <c r="F615" s="153">
        <v>6992.28</v>
      </c>
      <c r="G615" s="153">
        <v>8677.2800000000007</v>
      </c>
    </row>
    <row r="616" spans="2:7">
      <c r="B616" s="168">
        <v>2013</v>
      </c>
      <c r="C616" s="174" t="s">
        <v>67</v>
      </c>
      <c r="D616" s="174" t="s">
        <v>107</v>
      </c>
      <c r="E616" s="153">
        <v>40</v>
      </c>
      <c r="F616" s="153">
        <v>2581.62</v>
      </c>
      <c r="G616" s="153">
        <v>119.4</v>
      </c>
    </row>
    <row r="617" spans="2:7">
      <c r="B617" s="168">
        <v>2013</v>
      </c>
      <c r="C617" s="174" t="s">
        <v>67</v>
      </c>
      <c r="D617" s="174" t="s">
        <v>108</v>
      </c>
      <c r="E617" s="153">
        <v>14</v>
      </c>
      <c r="F617" s="153">
        <v>424.46</v>
      </c>
      <c r="G617" s="153">
        <v>532</v>
      </c>
    </row>
    <row r="618" spans="2:7">
      <c r="B618" s="168">
        <v>2013</v>
      </c>
      <c r="C618" s="174" t="s">
        <v>67</v>
      </c>
      <c r="D618" s="174" t="s">
        <v>109</v>
      </c>
      <c r="E618" s="153">
        <v>67</v>
      </c>
      <c r="F618" s="153">
        <v>2684.25</v>
      </c>
      <c r="G618" s="153">
        <v>1645.2</v>
      </c>
    </row>
    <row r="619" spans="2:7">
      <c r="B619" s="168">
        <v>2013</v>
      </c>
      <c r="C619" s="174" t="s">
        <v>67</v>
      </c>
      <c r="D619" s="174" t="s">
        <v>110</v>
      </c>
      <c r="E619" s="153">
        <v>1</v>
      </c>
      <c r="F619" s="153">
        <v>22.34</v>
      </c>
      <c r="G619" s="153">
        <v>28</v>
      </c>
    </row>
  </sheetData>
  <pageMargins left="0.78431372549019618" right="0.78431372549019618" top="0.98039215686274517" bottom="0.98039215686274517" header="0.50980392156862753" footer="0.50980392156862753"/>
  <pageSetup paperSize="9" orientation="portrait"/>
  <headerFooter alignWithMargins="0"/>
</worksheet>
</file>

<file path=xl/worksheets/sheet7.xml><?xml version="1.0" encoding="utf-8"?>
<worksheet xmlns="http://schemas.openxmlformats.org/spreadsheetml/2006/main" xmlns:r="http://schemas.openxmlformats.org/officeDocument/2006/relationships">
  <sheetPr codeName="Sheet6">
    <pageSetUpPr fitToPage="1"/>
  </sheetPr>
  <dimension ref="A1:EN49"/>
  <sheetViews>
    <sheetView zoomScale="85" zoomScaleNormal="85" workbookViewId="0"/>
  </sheetViews>
  <sheetFormatPr defaultRowHeight="14.25"/>
  <cols>
    <col min="1" max="1" width="1.7109375" style="49" customWidth="1"/>
    <col min="2" max="2" width="24.28515625" style="49" customWidth="1"/>
    <col min="3" max="9" width="17.42578125" style="49" customWidth="1"/>
    <col min="10" max="11" width="21.140625" style="94" customWidth="1"/>
    <col min="12" max="97" width="36.42578125" style="94" bestFit="1" customWidth="1"/>
    <col min="98" max="98" width="12.28515625" style="94" customWidth="1"/>
    <col min="99" max="143" width="21.85546875" style="94" bestFit="1" customWidth="1"/>
    <col min="144" max="144" width="11.85546875" style="94" bestFit="1" customWidth="1"/>
    <col min="145" max="16384" width="9.140625" style="94"/>
  </cols>
  <sheetData>
    <row r="1" spans="1:144">
      <c r="A1" s="93"/>
      <c r="B1" s="93"/>
    </row>
    <row r="2" spans="1:144">
      <c r="A2" s="93"/>
      <c r="B2" s="93"/>
      <c r="G2" s="23" t="s">
        <v>0</v>
      </c>
    </row>
    <row r="3" spans="1:144">
      <c r="A3" s="93"/>
      <c r="B3" s="93"/>
    </row>
    <row r="4" spans="1:144">
      <c r="A4" s="93"/>
      <c r="B4" s="93"/>
    </row>
    <row r="5" spans="1:144">
      <c r="A5" s="93"/>
      <c r="B5" s="93"/>
    </row>
    <row r="6" spans="1:144" ht="24.75" customHeight="1">
      <c r="A6" s="93"/>
      <c r="B6" s="24" t="s">
        <v>1</v>
      </c>
    </row>
    <row r="7" spans="1:144" ht="18">
      <c r="A7" s="24"/>
      <c r="B7" s="24" t="s">
        <v>56</v>
      </c>
      <c r="C7" s="25"/>
      <c r="D7" s="25"/>
      <c r="E7" s="25"/>
      <c r="F7" s="25"/>
      <c r="G7" s="25"/>
      <c r="H7" s="25"/>
      <c r="I7" s="25"/>
    </row>
    <row r="8" spans="1:144" ht="18">
      <c r="A8" s="24"/>
      <c r="B8" s="124" t="s">
        <v>151</v>
      </c>
      <c r="C8" s="25"/>
      <c r="D8" s="25"/>
      <c r="E8" s="25"/>
      <c r="F8" s="25"/>
      <c r="G8" s="25"/>
      <c r="H8" s="25"/>
      <c r="I8" s="25"/>
    </row>
    <row r="9" spans="1:144" ht="18.75" customHeight="1">
      <c r="A9" s="24"/>
      <c r="B9" s="24"/>
      <c r="C9" s="25"/>
      <c r="D9" s="25"/>
      <c r="E9" s="25"/>
      <c r="F9" s="25"/>
      <c r="G9" s="25"/>
      <c r="H9" s="25"/>
      <c r="I9" s="25"/>
    </row>
    <row r="10" spans="1:144" s="64" customFormat="1" ht="18">
      <c r="A10" s="24"/>
      <c r="B10" s="206" t="s">
        <v>113</v>
      </c>
      <c r="C10" s="152" t="s">
        <v>152</v>
      </c>
      <c r="D10" s="25"/>
      <c r="E10" s="25"/>
      <c r="F10" s="25"/>
      <c r="G10" s="25"/>
      <c r="H10" s="25"/>
      <c r="I10" s="25"/>
    </row>
    <row r="11" spans="1:144" ht="18">
      <c r="A11" s="24"/>
      <c r="B11" s="24"/>
      <c r="C11" s="25"/>
      <c r="D11" s="25"/>
      <c r="E11" s="25"/>
      <c r="F11" s="25"/>
      <c r="G11" s="25"/>
      <c r="H11" s="25"/>
      <c r="I11" s="25"/>
      <c r="J11" s="132"/>
      <c r="K11" s="132"/>
      <c r="L11" s="132"/>
    </row>
    <row r="12" spans="1:144" ht="18" hidden="1">
      <c r="A12" s="24"/>
      <c r="B12" s="133"/>
      <c r="C12" s="133"/>
      <c r="D12" s="135"/>
      <c r="E12" s="135"/>
      <c r="F12" s="135"/>
      <c r="G12" s="136"/>
      <c r="H12" s="95"/>
      <c r="I12" s="95"/>
      <c r="J12" s="207"/>
      <c r="K12" s="207"/>
      <c r="L12" s="207"/>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row>
    <row r="13" spans="1:144" ht="18" hidden="1">
      <c r="A13" s="24"/>
      <c r="B13" s="133"/>
      <c r="C13" s="133" t="s">
        <v>172</v>
      </c>
      <c r="D13" s="137" t="s">
        <v>122</v>
      </c>
      <c r="E13" s="137" t="s">
        <v>123</v>
      </c>
      <c r="F13" s="137" t="s">
        <v>124</v>
      </c>
      <c r="G13" s="138" t="s">
        <v>142</v>
      </c>
      <c r="H13" s="95"/>
      <c r="I13" s="95"/>
      <c r="J13" s="207"/>
      <c r="K13" s="207"/>
      <c r="L13" s="207"/>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row>
    <row r="14" spans="1:144" ht="18" hidden="1">
      <c r="A14" s="24"/>
      <c r="B14" s="139">
        <v>2004</v>
      </c>
      <c r="C14" s="140">
        <v>5598414.7799999993</v>
      </c>
      <c r="D14" s="141">
        <v>7337410.0300000003</v>
      </c>
      <c r="E14" s="141">
        <v>2393145.38</v>
      </c>
      <c r="F14" s="141"/>
      <c r="G14" s="142">
        <v>30354.587646601067</v>
      </c>
      <c r="H14" s="95"/>
      <c r="I14" s="95"/>
      <c r="J14" s="207"/>
      <c r="K14" s="207"/>
      <c r="L14" s="207"/>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row>
    <row r="15" spans="1:144" ht="18" hidden="1">
      <c r="A15" s="24"/>
      <c r="B15" s="143">
        <v>2005</v>
      </c>
      <c r="C15" s="144">
        <v>6523187.5199999996</v>
      </c>
      <c r="D15" s="145">
        <v>5677027.2600000007</v>
      </c>
      <c r="E15" s="145">
        <v>6318626.1600000001</v>
      </c>
      <c r="F15" s="145">
        <v>318131.65000000002</v>
      </c>
      <c r="G15" s="146">
        <v>36416.451401492355</v>
      </c>
      <c r="H15" s="95"/>
      <c r="I15" s="95"/>
      <c r="J15" s="207"/>
      <c r="K15" s="207"/>
      <c r="L15" s="207"/>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row>
    <row r="16" spans="1:144" ht="18" hidden="1">
      <c r="A16" s="24"/>
      <c r="B16" s="143">
        <v>2006</v>
      </c>
      <c r="C16" s="144">
        <v>7228676.4399999995</v>
      </c>
      <c r="D16" s="145">
        <v>5454983.0700000003</v>
      </c>
      <c r="E16" s="145">
        <v>7893205.8899999997</v>
      </c>
      <c r="F16" s="145">
        <v>17102.11</v>
      </c>
      <c r="G16" s="146">
        <v>41408.336974752347</v>
      </c>
      <c r="H16" s="95"/>
      <c r="I16" s="95"/>
      <c r="J16" s="207"/>
      <c r="K16" s="207"/>
      <c r="L16" s="207"/>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5"/>
    </row>
    <row r="17" spans="1:144" ht="18" hidden="1">
      <c r="A17" s="24"/>
      <c r="B17" s="143">
        <v>2007</v>
      </c>
      <c r="C17" s="144">
        <v>9860639.1699999981</v>
      </c>
      <c r="D17" s="145">
        <v>5366361.5200000005</v>
      </c>
      <c r="E17" s="145">
        <v>9557705.75</v>
      </c>
      <c r="F17" s="145">
        <v>-1736.7700000000013</v>
      </c>
      <c r="G17" s="146">
        <v>51078.781855899637</v>
      </c>
      <c r="H17" s="95"/>
      <c r="I17" s="95"/>
      <c r="J17" s="207"/>
      <c r="K17" s="207"/>
      <c r="L17" s="207"/>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row>
    <row r="18" spans="1:144" ht="18" hidden="1">
      <c r="A18" s="24"/>
      <c r="B18" s="143">
        <v>2008</v>
      </c>
      <c r="C18" s="144">
        <v>10977492.719999999</v>
      </c>
      <c r="D18" s="145">
        <v>5095297.5000000009</v>
      </c>
      <c r="E18" s="145">
        <v>11542338.119999999</v>
      </c>
      <c r="F18" s="145">
        <v>54374.799999999996</v>
      </c>
      <c r="G18" s="146">
        <v>57352.226060464869</v>
      </c>
      <c r="H18" s="95"/>
      <c r="I18" s="95"/>
      <c r="J18" s="207"/>
      <c r="K18" s="207"/>
      <c r="L18" s="207"/>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5"/>
      <c r="EH18" s="95"/>
      <c r="EI18" s="95"/>
      <c r="EJ18" s="95"/>
      <c r="EK18" s="95"/>
      <c r="EL18" s="95"/>
      <c r="EM18" s="95"/>
      <c r="EN18" s="95"/>
    </row>
    <row r="19" spans="1:144" ht="18" hidden="1">
      <c r="A19" s="24"/>
      <c r="B19" s="143">
        <v>2009</v>
      </c>
      <c r="C19" s="144">
        <v>9970893.9199999999</v>
      </c>
      <c r="D19" s="145">
        <v>5325850.49</v>
      </c>
      <c r="E19" s="145">
        <v>12639343.620000001</v>
      </c>
      <c r="F19" s="145">
        <v>33481.22</v>
      </c>
      <c r="G19" s="146">
        <v>57637.233517081433</v>
      </c>
      <c r="H19" s="95"/>
      <c r="I19" s="95"/>
      <c r="J19" s="207"/>
      <c r="K19" s="207"/>
      <c r="L19" s="207"/>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5"/>
      <c r="DL19" s="95"/>
      <c r="DM19" s="95"/>
      <c r="DN19" s="95"/>
      <c r="DO19" s="95"/>
      <c r="DP19" s="95"/>
      <c r="DQ19" s="95"/>
      <c r="DR19" s="95"/>
      <c r="DS19" s="95"/>
      <c r="DT19" s="95"/>
      <c r="DU19" s="95"/>
      <c r="DV19" s="95"/>
      <c r="DW19" s="95"/>
      <c r="DX19" s="95"/>
      <c r="DY19" s="95"/>
      <c r="DZ19" s="95"/>
      <c r="EA19" s="95"/>
      <c r="EB19" s="95"/>
      <c r="EC19" s="95"/>
      <c r="ED19" s="95"/>
      <c r="EE19" s="95"/>
      <c r="EF19" s="95"/>
      <c r="EG19" s="95"/>
      <c r="EH19" s="95"/>
      <c r="EI19" s="95"/>
      <c r="EJ19" s="95"/>
      <c r="EK19" s="95"/>
      <c r="EL19" s="95"/>
      <c r="EM19" s="95"/>
      <c r="EN19" s="95"/>
    </row>
    <row r="20" spans="1:144" ht="18" hidden="1">
      <c r="A20" s="24"/>
      <c r="B20" s="143">
        <v>2010</v>
      </c>
      <c r="C20" s="144">
        <v>8709721.0700000003</v>
      </c>
      <c r="D20" s="145">
        <v>5661694.8200000003</v>
      </c>
      <c r="E20" s="145">
        <v>13715117.189999999</v>
      </c>
      <c r="F20" s="145">
        <v>33258.5</v>
      </c>
      <c r="G20" s="146">
        <v>60512.7141687802</v>
      </c>
      <c r="H20" s="95"/>
      <c r="I20" s="95"/>
      <c r="J20" s="207"/>
      <c r="K20" s="207"/>
      <c r="L20" s="207"/>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95"/>
      <c r="EA20" s="95"/>
      <c r="EB20" s="95"/>
      <c r="EC20" s="95"/>
      <c r="ED20" s="95"/>
      <c r="EE20" s="95"/>
      <c r="EF20" s="95"/>
      <c r="EG20" s="95"/>
      <c r="EH20" s="95"/>
      <c r="EI20" s="95"/>
      <c r="EJ20" s="95"/>
      <c r="EK20" s="95"/>
      <c r="EL20" s="95"/>
      <c r="EM20" s="95"/>
      <c r="EN20" s="95"/>
    </row>
    <row r="21" spans="1:144" ht="18" hidden="1">
      <c r="A21" s="24"/>
      <c r="B21" s="143">
        <v>2011</v>
      </c>
      <c r="C21" s="144">
        <v>7117718.6000000006</v>
      </c>
      <c r="D21" s="145">
        <v>5559462.4299999997</v>
      </c>
      <c r="E21" s="145">
        <v>13450835.889999999</v>
      </c>
      <c r="F21" s="145">
        <v>182325.02999999997</v>
      </c>
      <c r="G21" s="146">
        <v>58106.968520112488</v>
      </c>
      <c r="H21" s="95"/>
      <c r="I21" s="95"/>
      <c r="J21" s="207"/>
      <c r="K21" s="207"/>
      <c r="L21" s="207"/>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c r="DT21" s="95"/>
      <c r="DU21" s="95"/>
      <c r="DV21" s="95"/>
      <c r="DW21" s="95"/>
      <c r="DX21" s="95"/>
      <c r="DY21" s="95"/>
      <c r="DZ21" s="95"/>
      <c r="EA21" s="95"/>
      <c r="EB21" s="95"/>
      <c r="EC21" s="95"/>
      <c r="ED21" s="95"/>
      <c r="EE21" s="95"/>
      <c r="EF21" s="95"/>
      <c r="EG21" s="95"/>
      <c r="EH21" s="95"/>
      <c r="EI21" s="95"/>
      <c r="EJ21" s="95"/>
      <c r="EK21" s="95"/>
      <c r="EL21" s="95"/>
      <c r="EM21" s="95"/>
      <c r="EN21" s="95"/>
    </row>
    <row r="22" spans="1:144" ht="18" hidden="1">
      <c r="A22" s="24"/>
      <c r="B22" s="143">
        <v>2012</v>
      </c>
      <c r="C22" s="144">
        <v>5338543.47</v>
      </c>
      <c r="D22" s="145">
        <v>5734384.9499999993</v>
      </c>
      <c r="E22" s="145">
        <v>12804839.700000003</v>
      </c>
      <c r="F22" s="145">
        <v>7146.3799999999983</v>
      </c>
      <c r="G22" s="146">
        <v>52721.355345555901</v>
      </c>
      <c r="H22" s="95"/>
      <c r="I22" s="95"/>
      <c r="J22" s="207"/>
      <c r="K22" s="207"/>
      <c r="L22" s="207"/>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5"/>
      <c r="DV22" s="95"/>
      <c r="DW22" s="95"/>
      <c r="DX22" s="95"/>
      <c r="DY22" s="95"/>
      <c r="DZ22" s="95"/>
      <c r="EA22" s="95"/>
      <c r="EB22" s="95"/>
      <c r="EC22" s="95"/>
      <c r="ED22" s="95"/>
      <c r="EE22" s="95"/>
      <c r="EF22" s="95"/>
      <c r="EG22" s="95"/>
      <c r="EH22" s="95"/>
      <c r="EI22" s="95"/>
      <c r="EJ22" s="95"/>
      <c r="EK22" s="95"/>
      <c r="EL22" s="95"/>
      <c r="EM22" s="95"/>
      <c r="EN22" s="95"/>
    </row>
    <row r="23" spans="1:144" ht="18" hidden="1">
      <c r="A23" s="24"/>
      <c r="B23" s="143">
        <v>2013</v>
      </c>
      <c r="C23" s="144">
        <v>4886414.45</v>
      </c>
      <c r="D23" s="145">
        <v>5752599.8099999996</v>
      </c>
      <c r="E23" s="145">
        <v>12106515.23</v>
      </c>
      <c r="F23" s="145">
        <v>67391.150000000009</v>
      </c>
      <c r="G23" s="146">
        <v>50234.385792242625</v>
      </c>
      <c r="H23" s="95"/>
      <c r="I23" s="95"/>
      <c r="J23" s="207"/>
      <c r="K23" s="207"/>
      <c r="L23" s="207"/>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5"/>
      <c r="DV23" s="95"/>
      <c r="DW23" s="95"/>
      <c r="DX23" s="95"/>
      <c r="DY23" s="95"/>
      <c r="DZ23" s="95"/>
      <c r="EA23" s="95"/>
      <c r="EB23" s="95"/>
      <c r="EC23" s="95"/>
      <c r="ED23" s="95"/>
      <c r="EE23" s="95"/>
      <c r="EF23" s="95"/>
      <c r="EG23" s="95"/>
      <c r="EH23" s="95"/>
      <c r="EI23" s="95"/>
      <c r="EJ23" s="95"/>
      <c r="EK23" s="95"/>
      <c r="EL23" s="95"/>
      <c r="EM23" s="95"/>
      <c r="EN23" s="95"/>
    </row>
    <row r="24" spans="1:144" ht="18" hidden="1">
      <c r="A24" s="24"/>
      <c r="B24" s="147" t="s">
        <v>114</v>
      </c>
      <c r="C24" s="148">
        <v>76211702.140000001</v>
      </c>
      <c r="D24" s="149">
        <v>56965071.879999995</v>
      </c>
      <c r="E24" s="149">
        <v>102421672.93000001</v>
      </c>
      <c r="F24" s="149">
        <v>711474.07000000007</v>
      </c>
      <c r="G24" s="150">
        <v>495823.04128298291</v>
      </c>
      <c r="H24" s="95"/>
      <c r="I24" s="95"/>
      <c r="J24" s="207"/>
      <c r="K24" s="207"/>
      <c r="L24" s="207"/>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5"/>
      <c r="DV24" s="95"/>
      <c r="DW24" s="95"/>
      <c r="DX24" s="95"/>
      <c r="DY24" s="95"/>
      <c r="DZ24" s="95"/>
      <c r="EA24" s="95"/>
      <c r="EB24" s="95"/>
      <c r="EC24" s="95"/>
      <c r="ED24" s="95"/>
      <c r="EE24" s="95"/>
      <c r="EF24" s="95"/>
      <c r="EG24" s="95"/>
      <c r="EH24" s="95"/>
      <c r="EI24" s="95"/>
      <c r="EJ24" s="95"/>
      <c r="EK24" s="95"/>
      <c r="EL24" s="95"/>
      <c r="EM24" s="95"/>
      <c r="EN24" s="95"/>
    </row>
    <row r="25" spans="1:144" ht="18" hidden="1">
      <c r="A25" s="24"/>
      <c r="B25" s="95"/>
      <c r="C25" s="95"/>
      <c r="D25" s="95"/>
      <c r="E25" s="95"/>
      <c r="F25" s="95"/>
      <c r="G25" s="95"/>
      <c r="H25" s="95"/>
      <c r="I25" s="95"/>
      <c r="J25" s="132"/>
      <c r="K25" s="132"/>
      <c r="L25" s="132"/>
    </row>
    <row r="26" spans="1:144">
      <c r="A26" s="50"/>
      <c r="B26" s="50"/>
      <c r="C26" s="26"/>
      <c r="D26" s="26"/>
      <c r="E26" s="26"/>
      <c r="F26" s="26"/>
      <c r="G26" s="26"/>
      <c r="H26" s="26"/>
      <c r="I26" s="26"/>
      <c r="J26" s="132"/>
      <c r="K26" s="132"/>
      <c r="L26" s="132"/>
    </row>
    <row r="27" spans="1:144" ht="42.75" customHeight="1">
      <c r="B27" s="27"/>
      <c r="C27" s="89" t="s">
        <v>13</v>
      </c>
      <c r="D27" s="90" t="s">
        <v>83</v>
      </c>
      <c r="E27" s="90" t="s">
        <v>184</v>
      </c>
      <c r="F27" s="90" t="s">
        <v>185</v>
      </c>
      <c r="G27" s="90" t="s">
        <v>186</v>
      </c>
      <c r="H27" s="29" t="s">
        <v>187</v>
      </c>
      <c r="I27" s="159"/>
      <c r="J27" s="130" t="s">
        <v>143</v>
      </c>
      <c r="K27" s="130" t="s">
        <v>144</v>
      </c>
      <c r="L27" s="130"/>
    </row>
    <row r="28" spans="1:144" ht="15">
      <c r="B28" s="28" t="s">
        <v>4</v>
      </c>
      <c r="C28" s="196">
        <f>C14</f>
        <v>5598414.7799999993</v>
      </c>
      <c r="D28" s="197">
        <f>D14</f>
        <v>7337410.0300000003</v>
      </c>
      <c r="E28" s="197">
        <f>E14</f>
        <v>2393145.38</v>
      </c>
      <c r="F28" s="197">
        <f>F14</f>
        <v>0</v>
      </c>
      <c r="G28" s="197">
        <f>SUM(C28:F28)</f>
        <v>15328970.189999998</v>
      </c>
      <c r="H28" s="198">
        <f>IF($C$10="(ALL)",K28,G14)</f>
        <v>3641.3735789552952</v>
      </c>
      <c r="I28" s="132"/>
      <c r="J28" s="130">
        <f>'[1]Table 3 DATA'!G3+'[1]Table 3 DATA'!G13+'[1]Table 3 DATA'!G23+'[1]Table 3 DATA'!G33+'[1]Table 3 DATA'!G43+'[1]Table 3 DATA'!G53+'[1]Table 3 DATA'!G63+'[1]Table 3 DATA'!G73+'[1]Table 3 DATA'!G83+'[1]Table 3 DATA'!G93+'[1]Table 3 DATA'!G103+'[1]Table 3 DATA'!G113+'[1]Table 3 DATA'!G123+'[1]Table 3 DATA'!G133</f>
        <v>15328970.189999999</v>
      </c>
      <c r="K28" s="208">
        <f>(J28/'NRS Population'!B7)*1000</f>
        <v>3641.3735789552952</v>
      </c>
      <c r="L28" s="130"/>
      <c r="Q28" s="99"/>
    </row>
    <row r="29" spans="1:144" ht="15">
      <c r="B29" s="28" t="s">
        <v>5</v>
      </c>
      <c r="C29" s="196">
        <f t="shared" ref="C29:F37" si="0">C15</f>
        <v>6523187.5199999996</v>
      </c>
      <c r="D29" s="197">
        <f t="shared" si="0"/>
        <v>5677027.2600000007</v>
      </c>
      <c r="E29" s="197">
        <f t="shared" si="0"/>
        <v>6318626.1600000001</v>
      </c>
      <c r="F29" s="197">
        <f t="shared" si="0"/>
        <v>318131.65000000002</v>
      </c>
      <c r="G29" s="197">
        <f t="shared" ref="G29:G36" si="1">SUM(C29:F29)</f>
        <v>18836972.59</v>
      </c>
      <c r="H29" s="198">
        <f t="shared" ref="H29:H37" si="2">IF($C$10="(ALL)",K29,G15)</f>
        <v>4441.4670962661185</v>
      </c>
      <c r="I29" s="132"/>
      <c r="J29" s="130">
        <f>'[1]Table 3 DATA'!G4+'[1]Table 3 DATA'!G14+'[1]Table 3 DATA'!G24+'[1]Table 3 DATA'!G34+'[1]Table 3 DATA'!G44+'[1]Table 3 DATA'!G54+'[1]Table 3 DATA'!G64+'[1]Table 3 DATA'!G74+'[1]Table 3 DATA'!G84+'[1]Table 3 DATA'!G94+'[1]Table 3 DATA'!G104+'[1]Table 3 DATA'!G114+'[1]Table 3 DATA'!G124+'[1]Table 3 DATA'!G134</f>
        <v>18836972.590000007</v>
      </c>
      <c r="K29" s="208">
        <f>(J29/'NRS Population'!C7)*1000</f>
        <v>4441.4670962661185</v>
      </c>
      <c r="L29" s="130"/>
      <c r="Q29" s="99"/>
    </row>
    <row r="30" spans="1:144" ht="15">
      <c r="B30" s="28" t="s">
        <v>192</v>
      </c>
      <c r="C30" s="196">
        <f t="shared" si="0"/>
        <v>7228676.4399999995</v>
      </c>
      <c r="D30" s="197">
        <f t="shared" si="0"/>
        <v>5454983.0700000003</v>
      </c>
      <c r="E30" s="197">
        <f t="shared" si="0"/>
        <v>7893205.8899999997</v>
      </c>
      <c r="F30" s="197">
        <f t="shared" si="0"/>
        <v>17102.11</v>
      </c>
      <c r="G30" s="197">
        <f t="shared" si="1"/>
        <v>20593967.509999998</v>
      </c>
      <c r="H30" s="198">
        <f>IF($C$10="(ALL)",K30,G16)</f>
        <v>4821.0938075745189</v>
      </c>
      <c r="I30" s="132"/>
      <c r="J30" s="130">
        <f>'[1]Table 3 DATA'!G5+'[1]Table 3 DATA'!G15+'[1]Table 3 DATA'!G25+'[1]Table 3 DATA'!G35+'[1]Table 3 DATA'!G45+'[1]Table 3 DATA'!G55+'[1]Table 3 DATA'!G65+'[1]Table 3 DATA'!G75+'[1]Table 3 DATA'!G85+'[1]Table 3 DATA'!G95+'[1]Table 3 DATA'!G105+'[1]Table 3 DATA'!G115+'[1]Table 3 DATA'!G125+'[1]Table 3 DATA'!G135</f>
        <v>20593967.510000002</v>
      </c>
      <c r="K30" s="208">
        <f>(J30/'NRS Population'!D7)*1000</f>
        <v>4821.0938075745189</v>
      </c>
      <c r="L30" s="130"/>
      <c r="Q30" s="99"/>
    </row>
    <row r="31" spans="1:144" ht="15">
      <c r="B31" s="28" t="s">
        <v>7</v>
      </c>
      <c r="C31" s="196">
        <f t="shared" si="0"/>
        <v>9860639.1699999981</v>
      </c>
      <c r="D31" s="197">
        <f t="shared" si="0"/>
        <v>5366361.5200000005</v>
      </c>
      <c r="E31" s="197">
        <f t="shared" si="0"/>
        <v>9557705.75</v>
      </c>
      <c r="F31" s="197">
        <f t="shared" si="0"/>
        <v>-1736.7700000000013</v>
      </c>
      <c r="G31" s="197">
        <f>SUM(C31:F31)</f>
        <v>24782969.669999998</v>
      </c>
      <c r="H31" s="198">
        <f>IF($C$10="(ALL)",K31,G17)</f>
        <v>5747.7485278667455</v>
      </c>
      <c r="I31" s="132"/>
      <c r="J31" s="130">
        <f>'[1]Table 3 DATA'!G6+'[1]Table 3 DATA'!G16+'[1]Table 3 DATA'!G26+'[1]Table 3 DATA'!G36+'[1]Table 3 DATA'!G46+'[1]Table 3 DATA'!G56+'[1]Table 3 DATA'!G66+'[1]Table 3 DATA'!G76+'[1]Table 3 DATA'!G86+'[1]Table 3 DATA'!G96+'[1]Table 3 DATA'!G106+'[1]Table 3 DATA'!G116+'[1]Table 3 DATA'!G126+'[1]Table 3 DATA'!G136</f>
        <v>24782969.669999998</v>
      </c>
      <c r="K31" s="208">
        <f>(J31/'NRS Population'!E7)*1000</f>
        <v>5747.7485278667455</v>
      </c>
      <c r="L31" s="130"/>
      <c r="Q31" s="99"/>
    </row>
    <row r="32" spans="1:144" ht="15">
      <c r="B32" s="28" t="s">
        <v>8</v>
      </c>
      <c r="C32" s="196">
        <f t="shared" si="0"/>
        <v>10977492.719999999</v>
      </c>
      <c r="D32" s="197">
        <f t="shared" si="0"/>
        <v>5095297.5000000009</v>
      </c>
      <c r="E32" s="197">
        <f t="shared" si="0"/>
        <v>11542338.119999999</v>
      </c>
      <c r="F32" s="197">
        <f t="shared" si="0"/>
        <v>54374.799999999996</v>
      </c>
      <c r="G32" s="197">
        <f t="shared" si="1"/>
        <v>27669503.139999997</v>
      </c>
      <c r="H32" s="198">
        <f t="shared" si="2"/>
        <v>6368.3946892112344</v>
      </c>
      <c r="I32" s="132"/>
      <c r="J32" s="130">
        <f>'[1]Table 3 DATA'!G7+'[1]Table 3 DATA'!G17+'[1]Table 3 DATA'!G27+'[1]Table 3 DATA'!G37+'[1]Table 3 DATA'!G47+'[1]Table 3 DATA'!G57+'[1]Table 3 DATA'!G67+'[1]Table 3 DATA'!G77+'[1]Table 3 DATA'!G87+'[1]Table 3 DATA'!G97+'[1]Table 3 DATA'!G107+'[1]Table 3 DATA'!G117+'[1]Table 3 DATA'!G127+'[1]Table 3 DATA'!G137</f>
        <v>27669503.139999997</v>
      </c>
      <c r="K32" s="208">
        <f>(J32/'NRS Population'!F7)*1000</f>
        <v>6368.3946892112344</v>
      </c>
      <c r="L32" s="130"/>
      <c r="Q32" s="99"/>
    </row>
    <row r="33" spans="1:17" ht="15">
      <c r="B33" s="28" t="s">
        <v>9</v>
      </c>
      <c r="C33" s="196">
        <f t="shared" si="0"/>
        <v>9970893.9199999999</v>
      </c>
      <c r="D33" s="197">
        <f t="shared" si="0"/>
        <v>5325850.49</v>
      </c>
      <c r="E33" s="197">
        <f t="shared" si="0"/>
        <v>12639343.620000001</v>
      </c>
      <c r="F33" s="197">
        <f t="shared" si="0"/>
        <v>33481.22</v>
      </c>
      <c r="G33" s="197">
        <f t="shared" si="1"/>
        <v>27969569.25</v>
      </c>
      <c r="H33" s="198">
        <f t="shared" si="2"/>
        <v>6393.5544229699699</v>
      </c>
      <c r="I33" s="132"/>
      <c r="J33" s="130">
        <f>'[1]Table 3 DATA'!G8+'[1]Table 3 DATA'!G18+'[1]Table 3 DATA'!G28+'[1]Table 3 DATA'!G38+'[1]Table 3 DATA'!G48+'[1]Table 3 DATA'!G58+'[1]Table 3 DATA'!G68+'[1]Table 3 DATA'!G78+'[1]Table 3 DATA'!G88+'[1]Table 3 DATA'!G98+'[1]Table 3 DATA'!G108+'[1]Table 3 DATA'!G118+'[1]Table 3 DATA'!G128+'[1]Table 3 DATA'!G138</f>
        <v>27969569.250000004</v>
      </c>
      <c r="K33" s="208">
        <f>(J33/'NRS Population'!G7)*1000</f>
        <v>6393.5544229699699</v>
      </c>
      <c r="L33" s="130"/>
      <c r="Q33" s="99"/>
    </row>
    <row r="34" spans="1:17" ht="15">
      <c r="B34" s="28" t="s">
        <v>10</v>
      </c>
      <c r="C34" s="196">
        <f t="shared" si="0"/>
        <v>8709721.0700000003</v>
      </c>
      <c r="D34" s="197">
        <f t="shared" si="0"/>
        <v>5661694.8200000003</v>
      </c>
      <c r="E34" s="197">
        <f t="shared" si="0"/>
        <v>13715117.189999999</v>
      </c>
      <c r="F34" s="197">
        <f t="shared" si="0"/>
        <v>33258.5</v>
      </c>
      <c r="G34" s="197">
        <f t="shared" si="1"/>
        <v>28119791.579999998</v>
      </c>
      <c r="H34" s="198">
        <f t="shared" si="2"/>
        <v>6382.1544333946213</v>
      </c>
      <c r="I34" s="224"/>
      <c r="J34" s="130">
        <f>'[1]Table 3 DATA'!G9+'[1]Table 3 DATA'!G19+'[1]Table 3 DATA'!G29+'[1]Table 3 DATA'!G39+'[1]Table 3 DATA'!G49+'[1]Table 3 DATA'!G59+'[1]Table 3 DATA'!G69+'[1]Table 3 DATA'!G79+'[1]Table 3 DATA'!G89+'[1]Table 3 DATA'!G99+'[1]Table 3 DATA'!G109+'[1]Table 3 DATA'!G119+'[1]Table 3 DATA'!G129+'[1]Table 3 DATA'!G139</f>
        <v>28119791.580000002</v>
      </c>
      <c r="K34" s="208">
        <f>(J34/'NRS Population'!H7)*1000</f>
        <v>6382.1544333946213</v>
      </c>
      <c r="L34" s="130"/>
      <c r="Q34" s="99"/>
    </row>
    <row r="35" spans="1:17" ht="15">
      <c r="B35" s="28" t="s">
        <v>11</v>
      </c>
      <c r="C35" s="196">
        <f t="shared" si="0"/>
        <v>7117718.6000000006</v>
      </c>
      <c r="D35" s="197">
        <f t="shared" si="0"/>
        <v>5559462.4299999997</v>
      </c>
      <c r="E35" s="197">
        <f t="shared" si="0"/>
        <v>13450835.889999999</v>
      </c>
      <c r="F35" s="197">
        <f t="shared" si="0"/>
        <v>182325.02999999997</v>
      </c>
      <c r="G35" s="197">
        <f t="shared" si="1"/>
        <v>26310341.950000003</v>
      </c>
      <c r="H35" s="198">
        <f t="shared" si="2"/>
        <v>5918.889978466409</v>
      </c>
      <c r="I35" s="224"/>
      <c r="J35" s="130">
        <f>'[1]Table 3 DATA'!G10+'[1]Table 3 DATA'!G20+'[1]Table 3 DATA'!G30+'[1]Table 3 DATA'!G40+'[1]Table 3 DATA'!G50+'[1]Table 3 DATA'!G60+'[1]Table 3 DATA'!G70+'[1]Table 3 DATA'!G80+'[1]Table 3 DATA'!G90+'[1]Table 3 DATA'!G100+'[1]Table 3 DATA'!G110+'[1]Table 3 DATA'!G120+'[1]Table 3 DATA'!G130+'[1]Table 3 DATA'!G140</f>
        <v>26310341.950000003</v>
      </c>
      <c r="K35" s="208">
        <f>(J35/'NRS Population'!I7)*1000</f>
        <v>5918.889978466409</v>
      </c>
      <c r="L35" s="130"/>
      <c r="Q35" s="99"/>
    </row>
    <row r="36" spans="1:17" ht="15">
      <c r="B36" s="28" t="s">
        <v>38</v>
      </c>
      <c r="C36" s="196">
        <f t="shared" si="0"/>
        <v>5338543.47</v>
      </c>
      <c r="D36" s="197">
        <f t="shared" si="0"/>
        <v>5734384.9499999993</v>
      </c>
      <c r="E36" s="197">
        <f t="shared" si="0"/>
        <v>12804839.700000003</v>
      </c>
      <c r="F36" s="197">
        <f t="shared" si="0"/>
        <v>7146.3799999999983</v>
      </c>
      <c r="G36" s="197">
        <f t="shared" si="1"/>
        <v>23884914.5</v>
      </c>
      <c r="H36" s="198">
        <f t="shared" si="2"/>
        <v>5354.652444037125</v>
      </c>
      <c r="I36" s="224"/>
      <c r="J36" s="130">
        <f>'[1]Table 3 DATA'!G11+'[1]Table 3 DATA'!G21+'[1]Table 3 DATA'!G31+'[1]Table 3 DATA'!G41+'[1]Table 3 DATA'!G51+'[1]Table 3 DATA'!G61+'[1]Table 3 DATA'!G71+'[1]Table 3 DATA'!G81+'[1]Table 3 DATA'!G91+'[1]Table 3 DATA'!G101+'[1]Table 3 DATA'!G111+'[1]Table 3 DATA'!G121+'[1]Table 3 DATA'!G131+'[1]Table 3 DATA'!G141</f>
        <v>23884914.500000004</v>
      </c>
      <c r="K36" s="208">
        <f>(J36/'NRS Population'!J7)*1000</f>
        <v>5354.652444037125</v>
      </c>
      <c r="L36" s="130"/>
      <c r="Q36" s="99"/>
    </row>
    <row r="37" spans="1:17" ht="15">
      <c r="B37" s="28" t="s">
        <v>167</v>
      </c>
      <c r="C37" s="196">
        <f t="shared" si="0"/>
        <v>4886414.45</v>
      </c>
      <c r="D37" s="197">
        <f t="shared" si="0"/>
        <v>5752599.8099999996</v>
      </c>
      <c r="E37" s="197">
        <f t="shared" si="0"/>
        <v>12106515.23</v>
      </c>
      <c r="F37" s="197">
        <f t="shared" si="0"/>
        <v>67391.150000000009</v>
      </c>
      <c r="G37" s="197">
        <f>SUM(C37:F37)</f>
        <v>22812920.640000001</v>
      </c>
      <c r="H37" s="198">
        <f t="shared" si="2"/>
        <v>5097.0677492545847</v>
      </c>
      <c r="I37" s="224"/>
      <c r="J37" s="130">
        <f>'[1]Table 3 DATA'!G12+'[1]Table 3 DATA'!G22+'[1]Table 3 DATA'!G32+'[1]Table 3 DATA'!G42+'[1]Table 3 DATA'!G52+'[1]Table 3 DATA'!G62+'[1]Table 3 DATA'!G72+'[1]Table 3 DATA'!G82+'[1]Table 3 DATA'!G92+'[1]Table 3 DATA'!G102+'[1]Table 3 DATA'!G112+'[1]Table 3 DATA'!G122+'[1]Table 3 DATA'!G132+'[1]Table 3 DATA'!G142</f>
        <v>22812920.639999997</v>
      </c>
      <c r="K37" s="208">
        <f>(J37/'NRS Population'!K7)*1000</f>
        <v>5097.0677492545847</v>
      </c>
      <c r="L37" s="130"/>
      <c r="Q37" s="99"/>
    </row>
    <row r="38" spans="1:17">
      <c r="B38" s="97"/>
      <c r="C38" s="97"/>
      <c r="D38" s="97"/>
      <c r="E38" s="97"/>
      <c r="F38" s="97"/>
      <c r="G38" s="97"/>
      <c r="H38" s="97"/>
      <c r="I38" s="160"/>
      <c r="J38" s="131"/>
      <c r="K38" s="131"/>
      <c r="L38" s="131"/>
      <c r="M38" s="50"/>
    </row>
    <row r="39" spans="1:17">
      <c r="I39" s="131"/>
      <c r="J39" s="131"/>
      <c r="K39" s="131"/>
      <c r="L39" s="131"/>
      <c r="M39" s="49"/>
    </row>
    <row r="40" spans="1:17">
      <c r="H40" s="98" t="s">
        <v>16</v>
      </c>
      <c r="I40" s="98"/>
      <c r="J40" s="132"/>
      <c r="K40" s="131"/>
      <c r="L40" s="131"/>
      <c r="M40" s="49"/>
    </row>
    <row r="41" spans="1:17" s="120" customFormat="1">
      <c r="A41" s="119"/>
      <c r="B41" s="119" t="s">
        <v>93</v>
      </c>
      <c r="C41" s="119"/>
      <c r="D41" s="119"/>
      <c r="E41" s="119"/>
      <c r="F41" s="119"/>
      <c r="G41" s="119"/>
      <c r="H41" s="119"/>
      <c r="I41" s="119"/>
      <c r="J41" s="209"/>
      <c r="K41" s="210"/>
      <c r="L41" s="210"/>
      <c r="M41" s="119"/>
    </row>
    <row r="42" spans="1:17" s="120" customFormat="1" ht="29.25" customHeight="1">
      <c r="A42" s="119"/>
      <c r="B42" s="233" t="s">
        <v>193</v>
      </c>
      <c r="C42" s="233"/>
      <c r="D42" s="233"/>
      <c r="E42" s="233"/>
      <c r="F42" s="233"/>
      <c r="G42" s="233"/>
      <c r="H42" s="233"/>
      <c r="I42" s="119"/>
      <c r="J42" s="209"/>
      <c r="K42" s="210"/>
      <c r="L42" s="210"/>
      <c r="M42" s="119"/>
    </row>
    <row r="43" spans="1:17" s="120" customFormat="1" ht="28.5" customHeight="1">
      <c r="A43" s="119"/>
      <c r="B43" s="232" t="s">
        <v>188</v>
      </c>
      <c r="C43" s="232"/>
      <c r="D43" s="232"/>
      <c r="E43" s="232"/>
      <c r="F43" s="232"/>
      <c r="G43" s="232"/>
      <c r="H43" s="232"/>
      <c r="I43" s="119"/>
      <c r="J43" s="158"/>
      <c r="K43" s="121"/>
      <c r="L43" s="121"/>
      <c r="M43" s="119"/>
    </row>
    <row r="44" spans="1:17" s="120" customFormat="1">
      <c r="A44" s="119"/>
      <c r="B44" s="119" t="s">
        <v>189</v>
      </c>
      <c r="C44" s="119"/>
      <c r="D44" s="119"/>
      <c r="E44" s="119"/>
      <c r="F44" s="119"/>
      <c r="G44" s="119"/>
      <c r="H44" s="119"/>
      <c r="I44" s="119"/>
      <c r="K44" s="119"/>
      <c r="L44" s="119"/>
      <c r="M44" s="119"/>
    </row>
    <row r="45" spans="1:17" s="120" customFormat="1" ht="29.25" customHeight="1">
      <c r="A45" s="119"/>
      <c r="B45" s="232" t="s">
        <v>190</v>
      </c>
      <c r="C45" s="232"/>
      <c r="D45" s="232"/>
      <c r="E45" s="232"/>
      <c r="F45" s="232"/>
      <c r="G45" s="232"/>
      <c r="H45" s="232"/>
      <c r="I45" s="119"/>
      <c r="K45" s="119"/>
      <c r="L45" s="119"/>
      <c r="M45" s="119"/>
    </row>
    <row r="46" spans="1:17" s="120" customFormat="1" ht="55.5" customHeight="1">
      <c r="A46" s="119"/>
      <c r="B46" s="227" t="s">
        <v>191</v>
      </c>
      <c r="C46" s="227"/>
      <c r="D46" s="227"/>
      <c r="E46" s="227"/>
      <c r="F46" s="227"/>
      <c r="G46" s="227"/>
      <c r="H46" s="227"/>
      <c r="I46" s="70"/>
      <c r="J46" s="70"/>
      <c r="K46" s="70"/>
      <c r="L46" s="70"/>
      <c r="M46" s="119"/>
    </row>
    <row r="47" spans="1:17">
      <c r="B47" s="49" t="s">
        <v>155</v>
      </c>
      <c r="K47" s="49"/>
      <c r="L47" s="49"/>
      <c r="M47" s="49"/>
    </row>
    <row r="48" spans="1:17">
      <c r="K48" s="49"/>
      <c r="L48" s="49"/>
      <c r="M48" s="49"/>
    </row>
    <row r="49" spans="2:12" ht="14.25" customHeight="1">
      <c r="B49" s="94"/>
      <c r="C49" s="70"/>
      <c r="D49" s="70"/>
      <c r="E49" s="70"/>
      <c r="F49" s="70"/>
      <c r="G49" s="70"/>
      <c r="H49" s="70"/>
      <c r="I49" s="70"/>
      <c r="J49" s="70"/>
      <c r="K49" s="70"/>
      <c r="L49" s="70"/>
    </row>
  </sheetData>
  <mergeCells count="4">
    <mergeCell ref="B46:H46"/>
    <mergeCell ref="B43:H43"/>
    <mergeCell ref="B45:H45"/>
    <mergeCell ref="B42:H42"/>
  </mergeCells>
  <pageMargins left="0.70866141732283472" right="0.70866141732283472" top="0.74803149606299213" bottom="0.74803149606299213" header="0.31496062992125984" footer="0.31496062992125984"/>
  <pageSetup paperSize="9" scale="85" orientation="landscape" r:id="rId2"/>
  <colBreaks count="1" manualBreakCount="1">
    <brk id="9" max="1048575" man="1"/>
  </colBreaks>
  <drawing r:id="rId3"/>
</worksheet>
</file>

<file path=xl/worksheets/sheet8.xml><?xml version="1.0" encoding="utf-8"?>
<worksheet xmlns="http://schemas.openxmlformats.org/spreadsheetml/2006/main" xmlns:r="http://schemas.openxmlformats.org/officeDocument/2006/relationships">
  <sheetPr codeName="Sheet7"/>
  <dimension ref="A1:H143"/>
  <sheetViews>
    <sheetView workbookViewId="0">
      <selection activeCell="F8" sqref="F8"/>
    </sheetView>
  </sheetViews>
  <sheetFormatPr defaultRowHeight="12.75"/>
  <cols>
    <col min="1" max="6" width="14.7109375" style="57" customWidth="1"/>
    <col min="7" max="7" width="18.85546875" style="69" customWidth="1"/>
    <col min="8" max="8" width="19" style="69" customWidth="1"/>
    <col min="9" max="9" width="19" style="57" customWidth="1"/>
    <col min="10" max="16384" width="9.140625" style="57"/>
  </cols>
  <sheetData>
    <row r="1" spans="1:8" s="56" customFormat="1" ht="15.75" customHeight="1">
      <c r="A1" s="61" t="s">
        <v>118</v>
      </c>
      <c r="G1" s="66"/>
      <c r="H1" s="66"/>
    </row>
    <row r="2" spans="1:8" s="56" customFormat="1" ht="30.75" customHeight="1">
      <c r="A2" s="173" t="s">
        <v>113</v>
      </c>
      <c r="B2" s="173" t="s">
        <v>111</v>
      </c>
      <c r="C2" s="173" t="s">
        <v>171</v>
      </c>
      <c r="D2" s="173" t="s">
        <v>119</v>
      </c>
      <c r="E2" s="173" t="s">
        <v>120</v>
      </c>
      <c r="F2" s="173" t="s">
        <v>121</v>
      </c>
      <c r="G2" s="67" t="s">
        <v>133</v>
      </c>
      <c r="H2" s="68" t="s">
        <v>134</v>
      </c>
    </row>
    <row r="3" spans="1:8" s="56" customFormat="1" ht="18" customHeight="1">
      <c r="A3" s="174" t="s">
        <v>97</v>
      </c>
      <c r="B3" s="168">
        <v>2004</v>
      </c>
      <c r="C3" s="153">
        <v>425396.08000000007</v>
      </c>
      <c r="D3" s="153">
        <v>656600.15</v>
      </c>
      <c r="E3" s="153">
        <v>0</v>
      </c>
      <c r="F3" s="153"/>
      <c r="G3" s="66">
        <f>SUM(C3:E3,F3)</f>
        <v>1081996.23</v>
      </c>
      <c r="H3" s="66">
        <f>(G3/'NRS Population'!B8)*1000</f>
        <v>3546.8308857273978</v>
      </c>
    </row>
    <row r="4" spans="1:8" s="56" customFormat="1" ht="18" customHeight="1">
      <c r="A4" s="174" t="s">
        <v>97</v>
      </c>
      <c r="B4" s="168">
        <v>2005</v>
      </c>
      <c r="C4" s="153">
        <v>523100.29</v>
      </c>
      <c r="D4" s="153">
        <v>796176.01</v>
      </c>
      <c r="E4" s="153">
        <v>0</v>
      </c>
      <c r="F4" s="153">
        <v>16468.830000000002</v>
      </c>
      <c r="G4" s="66">
        <f t="shared" ref="G4:G34" si="0">SUM(C4:E4,F4)</f>
        <v>1335745.1300000001</v>
      </c>
      <c r="H4" s="66">
        <f>(G4/'NRS Population'!C8)*1000</f>
        <v>4361.3604098371361</v>
      </c>
    </row>
    <row r="5" spans="1:8" s="56" customFormat="1" ht="18" customHeight="1">
      <c r="A5" s="174" t="s">
        <v>97</v>
      </c>
      <c r="B5" s="168">
        <v>2006</v>
      </c>
      <c r="C5" s="153">
        <v>610924.46999999986</v>
      </c>
      <c r="D5" s="153">
        <v>899155.3</v>
      </c>
      <c r="E5" s="153">
        <v>0</v>
      </c>
      <c r="F5" s="153">
        <v>5673.14</v>
      </c>
      <c r="G5" s="66">
        <f t="shared" si="0"/>
        <v>1515752.91</v>
      </c>
      <c r="H5" s="66">
        <f>(G5/'NRS Population'!D8)*1000</f>
        <v>4931.0096228919419</v>
      </c>
    </row>
    <row r="6" spans="1:8" s="56" customFormat="1" ht="18" customHeight="1">
      <c r="A6" s="174" t="s">
        <v>97</v>
      </c>
      <c r="B6" s="168">
        <v>2007</v>
      </c>
      <c r="C6" s="153">
        <v>853912.73</v>
      </c>
      <c r="D6" s="153">
        <v>630730.28</v>
      </c>
      <c r="E6" s="153">
        <v>571472.4</v>
      </c>
      <c r="F6" s="153">
        <v>-35920.200000000004</v>
      </c>
      <c r="G6" s="66">
        <f>SUM(C6:E6,F6)</f>
        <v>2020195.2100000002</v>
      </c>
      <c r="H6" s="66">
        <f>(G6/'NRS Population'!E8)*1000</f>
        <v>6534.4650342864543</v>
      </c>
    </row>
    <row r="7" spans="1:8" s="56" customFormat="1" ht="18" customHeight="1">
      <c r="A7" s="174" t="s">
        <v>97</v>
      </c>
      <c r="B7" s="168">
        <v>2008</v>
      </c>
      <c r="C7" s="153">
        <v>970882.35000000009</v>
      </c>
      <c r="D7" s="153">
        <v>471041.41</v>
      </c>
      <c r="E7" s="153">
        <v>952100.85</v>
      </c>
      <c r="F7" s="153">
        <v>17540.14</v>
      </c>
      <c r="G7" s="66">
        <f t="shared" si="0"/>
        <v>2411564.75</v>
      </c>
      <c r="H7" s="66">
        <f>(G7/'NRS Population'!F8)*1000</f>
        <v>7761.9644983745857</v>
      </c>
    </row>
    <row r="8" spans="1:8" s="56" customFormat="1" ht="18" customHeight="1">
      <c r="A8" s="174" t="s">
        <v>97</v>
      </c>
      <c r="B8" s="168">
        <v>2009</v>
      </c>
      <c r="C8" s="153">
        <v>852242.88000000012</v>
      </c>
      <c r="D8" s="153">
        <v>509300.84</v>
      </c>
      <c r="E8" s="153">
        <v>1000501.27</v>
      </c>
      <c r="F8" s="153">
        <v>6013.33</v>
      </c>
      <c r="G8" s="66">
        <f t="shared" si="0"/>
        <v>2368058.3200000003</v>
      </c>
      <c r="H8" s="66">
        <f>(G8/'NRS Population'!G8)*1000</f>
        <v>7599.0396180036332</v>
      </c>
    </row>
    <row r="9" spans="1:8" s="56" customFormat="1" ht="18" customHeight="1">
      <c r="A9" s="174" t="s">
        <v>97</v>
      </c>
      <c r="B9" s="168">
        <v>2010</v>
      </c>
      <c r="C9" s="153">
        <v>812207.78</v>
      </c>
      <c r="D9" s="153">
        <v>600580.53</v>
      </c>
      <c r="E9" s="153">
        <v>1334302.33</v>
      </c>
      <c r="F9" s="153">
        <v>-221.71</v>
      </c>
      <c r="G9" s="66">
        <f t="shared" si="0"/>
        <v>2746868.93</v>
      </c>
      <c r="H9" s="66">
        <f>(G9/'NRS Population'!H8)*1000</f>
        <v>8786.1006339600426</v>
      </c>
    </row>
    <row r="10" spans="1:8" s="56" customFormat="1" ht="18" customHeight="1">
      <c r="A10" s="174" t="s">
        <v>97</v>
      </c>
      <c r="B10" s="168">
        <v>2011</v>
      </c>
      <c r="C10" s="153">
        <v>709036.71</v>
      </c>
      <c r="D10" s="153">
        <v>712214.7</v>
      </c>
      <c r="E10" s="153">
        <v>1253107.06</v>
      </c>
      <c r="F10" s="153">
        <v>-55.95</v>
      </c>
      <c r="G10" s="66">
        <f t="shared" si="0"/>
        <v>2674302.5199999996</v>
      </c>
      <c r="H10" s="66">
        <f>(G10/'NRS Population'!I8)*1000</f>
        <v>8521.4462514976149</v>
      </c>
    </row>
    <row r="11" spans="1:8" s="56" customFormat="1" ht="18" customHeight="1">
      <c r="A11" s="174" t="s">
        <v>97</v>
      </c>
      <c r="B11" s="168">
        <v>2012</v>
      </c>
      <c r="C11" s="153">
        <v>543696.56000000006</v>
      </c>
      <c r="D11" s="153">
        <v>790637.25</v>
      </c>
      <c r="E11" s="153">
        <v>1186457.3999999999</v>
      </c>
      <c r="F11" s="153">
        <v>697.4</v>
      </c>
      <c r="G11" s="66">
        <f t="shared" si="0"/>
        <v>2521488.61</v>
      </c>
      <c r="H11" s="66">
        <f>(G11/'NRS Population'!J8)*1000</f>
        <v>8035.5158018183947</v>
      </c>
    </row>
    <row r="12" spans="1:8" s="56" customFormat="1" ht="18" customHeight="1">
      <c r="A12" s="174" t="s">
        <v>97</v>
      </c>
      <c r="B12" s="168">
        <v>2013</v>
      </c>
      <c r="C12" s="153">
        <v>506247.13</v>
      </c>
      <c r="D12" s="153">
        <v>843562.2</v>
      </c>
      <c r="E12" s="153">
        <v>1141439.58</v>
      </c>
      <c r="F12" s="153">
        <v>-832.45</v>
      </c>
      <c r="G12" s="66">
        <f t="shared" si="0"/>
        <v>2490416.46</v>
      </c>
      <c r="H12" s="66">
        <f>(G12/'NRS Population'!K8)*1000</f>
        <v>7942.4174078881488</v>
      </c>
    </row>
    <row r="13" spans="1:8" s="56" customFormat="1" ht="18" customHeight="1">
      <c r="A13" s="174" t="s">
        <v>98</v>
      </c>
      <c r="B13" s="168">
        <v>2004</v>
      </c>
      <c r="C13" s="153">
        <v>15542.77</v>
      </c>
      <c r="D13" s="153">
        <v>20067.25</v>
      </c>
      <c r="E13" s="153">
        <v>0</v>
      </c>
      <c r="F13" s="153"/>
      <c r="G13" s="66">
        <f t="shared" si="0"/>
        <v>35610.020000000004</v>
      </c>
      <c r="H13" s="66">
        <f>(G13/'NRS Population'!B9)*1000</f>
        <v>392.70415421431647</v>
      </c>
    </row>
    <row r="14" spans="1:8" s="56" customFormat="1" ht="18" customHeight="1">
      <c r="A14" s="174" t="s">
        <v>98</v>
      </c>
      <c r="B14" s="168">
        <v>2005</v>
      </c>
      <c r="C14" s="153">
        <v>19493.390000000003</v>
      </c>
      <c r="D14" s="153">
        <v>23726.5</v>
      </c>
      <c r="E14" s="153">
        <v>0</v>
      </c>
      <c r="F14" s="153"/>
      <c r="G14" s="66">
        <f t="shared" si="0"/>
        <v>43219.89</v>
      </c>
      <c r="H14" s="66">
        <f>(G14/'NRS Population'!C9)*1000</f>
        <v>472.26594256741987</v>
      </c>
    </row>
    <row r="15" spans="1:8" s="56" customFormat="1" ht="18" customHeight="1">
      <c r="A15" s="174" t="s">
        <v>98</v>
      </c>
      <c r="B15" s="168">
        <v>2006</v>
      </c>
      <c r="C15" s="153">
        <v>30892.460000000003</v>
      </c>
      <c r="D15" s="153">
        <v>16789.5</v>
      </c>
      <c r="E15" s="153">
        <v>45315.24</v>
      </c>
      <c r="F15" s="153"/>
      <c r="G15" s="66">
        <f t="shared" si="0"/>
        <v>92997.200000000012</v>
      </c>
      <c r="H15" s="66">
        <f>(G15/'NRS Population'!D9)*1000</f>
        <v>1007.9467614670945</v>
      </c>
    </row>
    <row r="16" spans="1:8" s="56" customFormat="1" ht="18" customHeight="1">
      <c r="A16" s="174" t="s">
        <v>98</v>
      </c>
      <c r="B16" s="168">
        <v>2007</v>
      </c>
      <c r="C16" s="153">
        <v>42938.27</v>
      </c>
      <c r="D16" s="153">
        <v>13375.44</v>
      </c>
      <c r="E16" s="153">
        <v>56401.08</v>
      </c>
      <c r="F16" s="153"/>
      <c r="G16" s="66">
        <f t="shared" si="0"/>
        <v>112714.79000000001</v>
      </c>
      <c r="H16" s="66">
        <f>(G16/'NRS Population'!E9)*1000</f>
        <v>1204.9516265247</v>
      </c>
    </row>
    <row r="17" spans="1:8" s="56" customFormat="1" ht="18" customHeight="1">
      <c r="A17" s="174" t="s">
        <v>98</v>
      </c>
      <c r="B17" s="168">
        <v>2008</v>
      </c>
      <c r="C17" s="153">
        <v>55929.310000000005</v>
      </c>
      <c r="D17" s="153">
        <v>10978.42</v>
      </c>
      <c r="E17" s="153">
        <v>74800.86</v>
      </c>
      <c r="F17" s="153">
        <v>2616.67</v>
      </c>
      <c r="G17" s="66">
        <f t="shared" si="0"/>
        <v>144325.26000000004</v>
      </c>
      <c r="H17" s="66">
        <f>(G17/'NRS Population'!F9)*1000</f>
        <v>1523.8167938931301</v>
      </c>
    </row>
    <row r="18" spans="1:8" s="56" customFormat="1" ht="18" customHeight="1">
      <c r="A18" s="174" t="s">
        <v>98</v>
      </c>
      <c r="B18" s="168">
        <v>2009</v>
      </c>
      <c r="C18" s="153">
        <v>47484.1</v>
      </c>
      <c r="D18" s="153">
        <v>12258.75</v>
      </c>
      <c r="E18" s="153">
        <v>77396.81</v>
      </c>
      <c r="F18" s="153">
        <v>162.16</v>
      </c>
      <c r="G18" s="66">
        <f t="shared" si="0"/>
        <v>137301.82</v>
      </c>
      <c r="H18" s="66">
        <f>(G18/'NRS Population'!G9)*1000</f>
        <v>1443.5045260048153</v>
      </c>
    </row>
    <row r="19" spans="1:8" s="56" customFormat="1" ht="18" customHeight="1">
      <c r="A19" s="174" t="s">
        <v>98</v>
      </c>
      <c r="B19" s="168">
        <v>2010</v>
      </c>
      <c r="C19" s="153">
        <v>44050.6</v>
      </c>
      <c r="D19" s="153">
        <v>14103.25</v>
      </c>
      <c r="E19" s="153">
        <v>102881.17</v>
      </c>
      <c r="F19" s="153"/>
      <c r="G19" s="66">
        <f t="shared" si="0"/>
        <v>161035.01999999999</v>
      </c>
      <c r="H19" s="66">
        <f>(G19/'NRS Population'!H9)*1000</f>
        <v>1688.0335017505608</v>
      </c>
    </row>
    <row r="20" spans="1:8" s="56" customFormat="1" ht="18" customHeight="1">
      <c r="A20" s="174" t="s">
        <v>98</v>
      </c>
      <c r="B20" s="168">
        <v>2011</v>
      </c>
      <c r="C20" s="153">
        <v>34621.67</v>
      </c>
      <c r="D20" s="153">
        <v>15923.25</v>
      </c>
      <c r="E20" s="153">
        <v>106394.55</v>
      </c>
      <c r="F20" s="153">
        <v>0.57999999999999996</v>
      </c>
      <c r="G20" s="66">
        <f t="shared" si="0"/>
        <v>156940.04999999999</v>
      </c>
      <c r="H20" s="66">
        <f>(G20/'NRS Population'!I9)*1000</f>
        <v>1636.4286161161158</v>
      </c>
    </row>
    <row r="21" spans="1:8" s="56" customFormat="1" ht="18" customHeight="1">
      <c r="A21" s="174" t="s">
        <v>98</v>
      </c>
      <c r="B21" s="168">
        <v>2012</v>
      </c>
      <c r="C21" s="153">
        <v>27405.96</v>
      </c>
      <c r="D21" s="153">
        <v>21451.5</v>
      </c>
      <c r="E21" s="153">
        <v>88138.85</v>
      </c>
      <c r="F21" s="153">
        <v>-137.44</v>
      </c>
      <c r="G21" s="66">
        <f t="shared" si="0"/>
        <v>136858.87</v>
      </c>
      <c r="H21" s="66">
        <f>(G21/'NRS Population'!J9)*1000</f>
        <v>1426.7873562619238</v>
      </c>
    </row>
    <row r="22" spans="1:8" s="56" customFormat="1" ht="18" customHeight="1">
      <c r="A22" s="174" t="s">
        <v>98</v>
      </c>
      <c r="B22" s="168">
        <v>2013</v>
      </c>
      <c r="C22" s="153">
        <v>22778.240000000002</v>
      </c>
      <c r="D22" s="153">
        <v>19061</v>
      </c>
      <c r="E22" s="153">
        <v>79774.400000000009</v>
      </c>
      <c r="F22" s="153">
        <v>-107.16</v>
      </c>
      <c r="G22" s="66">
        <f t="shared" si="0"/>
        <v>121506.48000000001</v>
      </c>
      <c r="H22" s="66">
        <f>(G22/'NRS Population'!K9)*1000</f>
        <v>1264.1649673311417</v>
      </c>
    </row>
    <row r="23" spans="1:8" s="56" customFormat="1" ht="18" customHeight="1">
      <c r="A23" s="174" t="s">
        <v>99</v>
      </c>
      <c r="B23" s="168">
        <v>2004</v>
      </c>
      <c r="C23" s="153">
        <v>92690.84</v>
      </c>
      <c r="D23" s="153">
        <v>100156.79</v>
      </c>
      <c r="E23" s="153">
        <v>164853.04</v>
      </c>
      <c r="F23" s="153"/>
      <c r="G23" s="66">
        <f t="shared" si="0"/>
        <v>357700.67000000004</v>
      </c>
      <c r="H23" s="66">
        <f>(G23/'NRS Population'!B10)*1000</f>
        <v>2882.5673900605207</v>
      </c>
    </row>
    <row r="24" spans="1:8" s="56" customFormat="1" ht="18" customHeight="1">
      <c r="A24" s="174" t="s">
        <v>99</v>
      </c>
      <c r="B24" s="168">
        <v>2005</v>
      </c>
      <c r="C24" s="153">
        <v>101928.26</v>
      </c>
      <c r="D24" s="153">
        <v>106622.01</v>
      </c>
      <c r="E24" s="153">
        <v>197878.98</v>
      </c>
      <c r="F24" s="153">
        <v>12210.090000000004</v>
      </c>
      <c r="G24" s="66">
        <f t="shared" si="0"/>
        <v>418639.34</v>
      </c>
      <c r="H24" s="66">
        <f>(G24/'NRS Population'!C10)*1000</f>
        <v>3346.1433447098975</v>
      </c>
    </row>
    <row r="25" spans="1:8" s="56" customFormat="1" ht="18" customHeight="1">
      <c r="A25" s="174" t="s">
        <v>99</v>
      </c>
      <c r="B25" s="168">
        <v>2006</v>
      </c>
      <c r="C25" s="153">
        <v>117608.44</v>
      </c>
      <c r="D25" s="153">
        <v>150361.35</v>
      </c>
      <c r="E25" s="153">
        <v>236756.66</v>
      </c>
      <c r="F25" s="153">
        <v>659.19</v>
      </c>
      <c r="G25" s="66">
        <f t="shared" si="0"/>
        <v>505385.64000000007</v>
      </c>
      <c r="H25" s="66">
        <f>(G25/'NRS Population'!D10)*1000</f>
        <v>4024.6361877155127</v>
      </c>
    </row>
    <row r="26" spans="1:8" s="56" customFormat="1" ht="18" customHeight="1">
      <c r="A26" s="174" t="s">
        <v>99</v>
      </c>
      <c r="B26" s="168">
        <v>2007</v>
      </c>
      <c r="C26" s="153">
        <v>166823.76</v>
      </c>
      <c r="D26" s="153">
        <v>163507.20000000001</v>
      </c>
      <c r="E26" s="153">
        <v>278866.3</v>
      </c>
      <c r="F26" s="153">
        <v>827.94</v>
      </c>
      <c r="G26" s="66">
        <f t="shared" si="0"/>
        <v>610025.19999999995</v>
      </c>
      <c r="H26" s="66">
        <f>(G26/'NRS Population'!E10)*1000</f>
        <v>4832.4952073134018</v>
      </c>
    </row>
    <row r="27" spans="1:8" s="56" customFormat="1" ht="18" customHeight="1">
      <c r="A27" s="174" t="s">
        <v>99</v>
      </c>
      <c r="B27" s="168">
        <v>2008</v>
      </c>
      <c r="C27" s="153">
        <v>190062.71</v>
      </c>
      <c r="D27" s="153">
        <v>170377.04</v>
      </c>
      <c r="E27" s="153">
        <v>281269.06</v>
      </c>
      <c r="F27" s="153">
        <v>3980.2</v>
      </c>
      <c r="G27" s="66">
        <f t="shared" si="0"/>
        <v>645689.01</v>
      </c>
      <c r="H27" s="66">
        <f>(G27/'NRS Population'!F10)*1000</f>
        <v>5082.6446417607331</v>
      </c>
    </row>
    <row r="28" spans="1:8" s="56" customFormat="1" ht="18" customHeight="1">
      <c r="A28" s="174" t="s">
        <v>99</v>
      </c>
      <c r="B28" s="168">
        <v>2009</v>
      </c>
      <c r="C28" s="153">
        <v>184490.17</v>
      </c>
      <c r="D28" s="153">
        <v>181853.2</v>
      </c>
      <c r="E28" s="153">
        <v>278973.24</v>
      </c>
      <c r="F28" s="153"/>
      <c r="G28" s="66">
        <f t="shared" si="0"/>
        <v>645316.61</v>
      </c>
      <c r="H28" s="66">
        <f>(G28/'NRS Population'!G10)*1000</f>
        <v>5063.0539951041928</v>
      </c>
    </row>
    <row r="29" spans="1:8" s="56" customFormat="1" ht="18" customHeight="1">
      <c r="A29" s="174" t="s">
        <v>99</v>
      </c>
      <c r="B29" s="168">
        <v>2010</v>
      </c>
      <c r="C29" s="153">
        <v>162713.41999999998</v>
      </c>
      <c r="D29" s="153">
        <v>186095.38</v>
      </c>
      <c r="E29" s="153">
        <v>321354.10000000003</v>
      </c>
      <c r="F29" s="153">
        <v>-60.32</v>
      </c>
      <c r="G29" s="66">
        <f t="shared" si="0"/>
        <v>670102.58000000007</v>
      </c>
      <c r="H29" s="66">
        <f>(G29/'NRS Population'!H10)*1000</f>
        <v>5246.9821160110259</v>
      </c>
    </row>
    <row r="30" spans="1:8" s="56" customFormat="1" ht="18" customHeight="1">
      <c r="A30" s="174" t="s">
        <v>99</v>
      </c>
      <c r="B30" s="168">
        <v>2011</v>
      </c>
      <c r="C30" s="153">
        <v>131976.55000000002</v>
      </c>
      <c r="D30" s="153">
        <v>201131.84</v>
      </c>
      <c r="E30" s="153">
        <v>278223.83</v>
      </c>
      <c r="F30" s="153">
        <v>4520.5200000000004</v>
      </c>
      <c r="G30" s="66">
        <f t="shared" si="0"/>
        <v>615852.74</v>
      </c>
      <c r="H30" s="66">
        <f>(G30/'NRS Population'!I10)*1000</f>
        <v>4806.3179171804513</v>
      </c>
    </row>
    <row r="31" spans="1:8" s="56" customFormat="1" ht="18" customHeight="1">
      <c r="A31" s="174" t="s">
        <v>99</v>
      </c>
      <c r="B31" s="168">
        <v>2012</v>
      </c>
      <c r="C31" s="153">
        <v>107325.17000000001</v>
      </c>
      <c r="D31" s="153">
        <v>211623.96</v>
      </c>
      <c r="E31" s="153">
        <v>265826.43</v>
      </c>
      <c r="F31" s="153">
        <v>1003.68</v>
      </c>
      <c r="G31" s="66">
        <f t="shared" si="0"/>
        <v>585779.24000000011</v>
      </c>
      <c r="H31" s="66">
        <f>(G31/'NRS Population'!J10)*1000</f>
        <v>4578.940193388521</v>
      </c>
    </row>
    <row r="32" spans="1:8" s="56" customFormat="1" ht="18" customHeight="1">
      <c r="A32" s="174" t="s">
        <v>99</v>
      </c>
      <c r="B32" s="168">
        <v>2013</v>
      </c>
      <c r="C32" s="153">
        <v>103607.98</v>
      </c>
      <c r="D32" s="153">
        <v>225528.44</v>
      </c>
      <c r="E32" s="153">
        <v>250738.8</v>
      </c>
      <c r="F32" s="153">
        <v>920.7</v>
      </c>
      <c r="G32" s="66">
        <f t="shared" si="0"/>
        <v>580795.91999999993</v>
      </c>
      <c r="H32" s="66">
        <f>(G32/'NRS Population'!K10)*1000</f>
        <v>4544.5690140845063</v>
      </c>
    </row>
    <row r="33" spans="1:8" s="56" customFormat="1" ht="18" customHeight="1">
      <c r="A33" s="174" t="s">
        <v>100</v>
      </c>
      <c r="B33" s="168">
        <v>2004</v>
      </c>
      <c r="C33" s="153">
        <v>157697.00000000003</v>
      </c>
      <c r="D33" s="153">
        <v>246361.5</v>
      </c>
      <c r="E33" s="153">
        <v>0</v>
      </c>
      <c r="F33" s="153"/>
      <c r="G33" s="66">
        <f t="shared" si="0"/>
        <v>404058.5</v>
      </c>
      <c r="H33" s="66">
        <f>(G33/'NRS Population'!B11)*1000</f>
        <v>1384.0368977399619</v>
      </c>
    </row>
    <row r="34" spans="1:8" s="56" customFormat="1" ht="18" customHeight="1">
      <c r="A34" s="174" t="s">
        <v>100</v>
      </c>
      <c r="B34" s="168">
        <v>2005</v>
      </c>
      <c r="C34" s="153">
        <v>186718.43999999997</v>
      </c>
      <c r="D34" s="153">
        <v>270868.5</v>
      </c>
      <c r="E34" s="153">
        <v>0</v>
      </c>
      <c r="F34" s="153"/>
      <c r="G34" s="66">
        <f t="shared" si="0"/>
        <v>457586.93999999994</v>
      </c>
      <c r="H34" s="66">
        <f>(G34/'NRS Population'!C11)*1000</f>
        <v>1553.1164700890961</v>
      </c>
    </row>
    <row r="35" spans="1:8" s="56" customFormat="1" ht="18" customHeight="1">
      <c r="A35" s="174" t="s">
        <v>100</v>
      </c>
      <c r="B35" s="168">
        <v>2006</v>
      </c>
      <c r="C35" s="153">
        <v>251320.17</v>
      </c>
      <c r="D35" s="153">
        <v>333957.75</v>
      </c>
      <c r="E35" s="153">
        <v>0</v>
      </c>
      <c r="F35" s="153"/>
      <c r="G35" s="66">
        <f t="shared" ref="G35:G66" si="1">SUM(C35:E35,F35)</f>
        <v>585277.92000000004</v>
      </c>
      <c r="H35" s="66">
        <f>(G35/'NRS Population'!D11)*1000</f>
        <v>1971.382782001233</v>
      </c>
    </row>
    <row r="36" spans="1:8" s="56" customFormat="1" ht="18" customHeight="1">
      <c r="A36" s="174" t="s">
        <v>100</v>
      </c>
      <c r="B36" s="168">
        <v>2007</v>
      </c>
      <c r="C36" s="153">
        <v>489193.96</v>
      </c>
      <c r="D36" s="153">
        <v>221102</v>
      </c>
      <c r="E36" s="153">
        <v>424846.08000000002</v>
      </c>
      <c r="F36" s="153"/>
      <c r="G36" s="66">
        <f t="shared" si="1"/>
        <v>1135142.04</v>
      </c>
      <c r="H36" s="66">
        <f>(G36/'NRS Population'!E11)*1000</f>
        <v>3800.9872624261661</v>
      </c>
    </row>
    <row r="37" spans="1:8" s="56" customFormat="1" ht="18" customHeight="1">
      <c r="A37" s="174" t="s">
        <v>100</v>
      </c>
      <c r="B37" s="168">
        <v>2008</v>
      </c>
      <c r="C37" s="153">
        <v>664542.35</v>
      </c>
      <c r="D37" s="153">
        <v>190018.5</v>
      </c>
      <c r="E37" s="153">
        <v>611792.67000000004</v>
      </c>
      <c r="F37" s="153"/>
      <c r="G37" s="66">
        <f t="shared" si="1"/>
        <v>1466353.52</v>
      </c>
      <c r="H37" s="66">
        <f>(G37/'NRS Population'!F11)*1000</f>
        <v>4891.6768802228416</v>
      </c>
    </row>
    <row r="38" spans="1:8" s="56" customFormat="1" ht="18" customHeight="1">
      <c r="A38" s="174" t="s">
        <v>100</v>
      </c>
      <c r="B38" s="168">
        <v>2009</v>
      </c>
      <c r="C38" s="153">
        <v>610251.0900000002</v>
      </c>
      <c r="D38" s="153">
        <v>190293.25</v>
      </c>
      <c r="E38" s="153">
        <v>633694.66</v>
      </c>
      <c r="F38" s="153">
        <v>814.38</v>
      </c>
      <c r="G38" s="66">
        <f t="shared" si="1"/>
        <v>1435053.3800000001</v>
      </c>
      <c r="H38" s="66">
        <f>(G38/'NRS Population'!G11)*1000</f>
        <v>4765.355263114202</v>
      </c>
    </row>
    <row r="39" spans="1:8" s="56" customFormat="1" ht="18" customHeight="1">
      <c r="A39" s="174" t="s">
        <v>100</v>
      </c>
      <c r="B39" s="168">
        <v>2010</v>
      </c>
      <c r="C39" s="153">
        <v>504771.87</v>
      </c>
      <c r="D39" s="153">
        <v>180618.4</v>
      </c>
      <c r="E39" s="153">
        <v>670867.07000000007</v>
      </c>
      <c r="F39" s="153">
        <v>9563.44</v>
      </c>
      <c r="G39" s="66">
        <f t="shared" si="1"/>
        <v>1365820.78</v>
      </c>
      <c r="H39" s="66">
        <f>(G39/'NRS Population'!H11)*1000</f>
        <v>4516.6329803768549</v>
      </c>
    </row>
    <row r="40" spans="1:8" s="56" customFormat="1" ht="18" customHeight="1">
      <c r="A40" s="174" t="s">
        <v>100</v>
      </c>
      <c r="B40" s="168">
        <v>2011</v>
      </c>
      <c r="C40" s="153">
        <v>389716.54</v>
      </c>
      <c r="D40" s="153">
        <v>191995.4</v>
      </c>
      <c r="E40" s="153">
        <v>594006.71</v>
      </c>
      <c r="F40" s="153"/>
      <c r="G40" s="66">
        <f t="shared" si="1"/>
        <v>1175718.6499999999</v>
      </c>
      <c r="H40" s="66">
        <f>(G40/'NRS Population'!I11)*1000</f>
        <v>3853.6275705192497</v>
      </c>
    </row>
    <row r="41" spans="1:8" s="56" customFormat="1" ht="18" customHeight="1">
      <c r="A41" s="174" t="s">
        <v>100</v>
      </c>
      <c r="B41" s="168">
        <v>2012</v>
      </c>
      <c r="C41" s="153">
        <v>273018.33</v>
      </c>
      <c r="D41" s="153">
        <v>190933.93</v>
      </c>
      <c r="E41" s="153">
        <v>524420.05000000005</v>
      </c>
      <c r="F41" s="153">
        <v>313.55</v>
      </c>
      <c r="G41" s="66">
        <f t="shared" si="1"/>
        <v>988685.8600000001</v>
      </c>
      <c r="H41" s="66">
        <f>(G41/'NRS Population'!J11)*1000</f>
        <v>3230.0706332819323</v>
      </c>
    </row>
    <row r="42" spans="1:8" s="56" customFormat="1" ht="18" customHeight="1">
      <c r="A42" s="174" t="s">
        <v>100</v>
      </c>
      <c r="B42" s="168">
        <v>2013</v>
      </c>
      <c r="C42" s="153">
        <v>234242.93</v>
      </c>
      <c r="D42" s="153">
        <v>185304.38</v>
      </c>
      <c r="E42" s="153">
        <v>476139.4</v>
      </c>
      <c r="F42" s="153">
        <v>9.74</v>
      </c>
      <c r="G42" s="66">
        <f t="shared" si="1"/>
        <v>895696.45</v>
      </c>
      <c r="H42" s="66">
        <f>(G42/'NRS Population'!K11)*1000</f>
        <v>2919.5560836006152</v>
      </c>
    </row>
    <row r="43" spans="1:8" s="56" customFormat="1" ht="18" customHeight="1">
      <c r="A43" s="174" t="s">
        <v>101</v>
      </c>
      <c r="B43" s="168">
        <v>2004</v>
      </c>
      <c r="C43" s="153">
        <v>146248.08999999997</v>
      </c>
      <c r="D43" s="153">
        <v>337584.77</v>
      </c>
      <c r="E43" s="153">
        <v>0</v>
      </c>
      <c r="F43" s="153"/>
      <c r="G43" s="66">
        <f t="shared" si="1"/>
        <v>483832.86</v>
      </c>
      <c r="H43" s="66">
        <f>(G43/'NRS Population'!B12)*1000</f>
        <v>2075.0308145593967</v>
      </c>
    </row>
    <row r="44" spans="1:8" s="56" customFormat="1" ht="18" customHeight="1">
      <c r="A44" s="174" t="s">
        <v>101</v>
      </c>
      <c r="B44" s="168">
        <v>2005</v>
      </c>
      <c r="C44" s="153">
        <v>163869.27000000002</v>
      </c>
      <c r="D44" s="153">
        <v>374747.28</v>
      </c>
      <c r="E44" s="153">
        <v>0</v>
      </c>
      <c r="F44" s="153">
        <v>11946.990000000002</v>
      </c>
      <c r="G44" s="66">
        <f t="shared" si="1"/>
        <v>550563.54</v>
      </c>
      <c r="H44" s="66">
        <f>(G44/'NRS Population'!C12)*1000</f>
        <v>2331.789743850376</v>
      </c>
    </row>
    <row r="45" spans="1:8" s="56" customFormat="1" ht="18" customHeight="1">
      <c r="A45" s="174" t="s">
        <v>101</v>
      </c>
      <c r="B45" s="168">
        <v>2006</v>
      </c>
      <c r="C45" s="153">
        <v>200518.05</v>
      </c>
      <c r="D45" s="153">
        <v>246817.28</v>
      </c>
      <c r="E45" s="153">
        <v>298958.10000000003</v>
      </c>
      <c r="F45" s="153"/>
      <c r="G45" s="66">
        <f t="shared" si="1"/>
        <v>746293.42999999993</v>
      </c>
      <c r="H45" s="66">
        <f>(G45/'NRS Population'!D12)*1000</f>
        <v>3131.147831924311</v>
      </c>
    </row>
    <row r="46" spans="1:8" s="56" customFormat="1" ht="18" customHeight="1">
      <c r="A46" s="174" t="s">
        <v>101</v>
      </c>
      <c r="B46" s="168">
        <v>2007</v>
      </c>
      <c r="C46" s="153">
        <v>299259.09000000003</v>
      </c>
      <c r="D46" s="153">
        <v>205239.65</v>
      </c>
      <c r="E46" s="153">
        <v>486129.85</v>
      </c>
      <c r="F46" s="153">
        <v>4806.7</v>
      </c>
      <c r="G46" s="66">
        <f t="shared" si="1"/>
        <v>995435.28999999992</v>
      </c>
      <c r="H46" s="66">
        <f>(G46/'NRS Population'!E12)*1000</f>
        <v>4131.2768571203269</v>
      </c>
    </row>
    <row r="47" spans="1:8" s="56" customFormat="1" ht="18" customHeight="1">
      <c r="A47" s="174" t="s">
        <v>101</v>
      </c>
      <c r="B47" s="168">
        <v>2008</v>
      </c>
      <c r="C47" s="153">
        <v>326054.33999999997</v>
      </c>
      <c r="D47" s="153">
        <v>210720.21</v>
      </c>
      <c r="E47" s="153">
        <v>527607.63</v>
      </c>
      <c r="F47" s="153">
        <v>2627.8</v>
      </c>
      <c r="G47" s="66">
        <f t="shared" si="1"/>
        <v>1067009.98</v>
      </c>
      <c r="H47" s="66">
        <f>(G47/'NRS Population'!F12)*1000</f>
        <v>4400.8578086655261</v>
      </c>
    </row>
    <row r="48" spans="1:8" s="56" customFormat="1" ht="18" customHeight="1">
      <c r="A48" s="174" t="s">
        <v>101</v>
      </c>
      <c r="B48" s="168">
        <v>2009</v>
      </c>
      <c r="C48" s="153">
        <v>303853.96999999997</v>
      </c>
      <c r="D48" s="153">
        <v>219233.7</v>
      </c>
      <c r="E48" s="153">
        <v>607895.4</v>
      </c>
      <c r="F48" s="153">
        <v>36.32</v>
      </c>
      <c r="G48" s="66">
        <f t="shared" si="1"/>
        <v>1131019.3900000001</v>
      </c>
      <c r="H48" s="66">
        <f>(G48/'NRS Population'!G12)*1000</f>
        <v>4640.2889566298381</v>
      </c>
    </row>
    <row r="49" spans="1:8" s="56" customFormat="1" ht="18" customHeight="1">
      <c r="A49" s="174" t="s">
        <v>101</v>
      </c>
      <c r="B49" s="168">
        <v>2010</v>
      </c>
      <c r="C49" s="153">
        <v>260126.76</v>
      </c>
      <c r="D49" s="153">
        <v>239536.38</v>
      </c>
      <c r="E49" s="153">
        <v>660676.80000000005</v>
      </c>
      <c r="F49" s="153"/>
      <c r="G49" s="66">
        <f t="shared" si="1"/>
        <v>1160339.94</v>
      </c>
      <c r="H49" s="66">
        <f>(G49/'NRS Population'!H12)*1000</f>
        <v>4725.5116718523459</v>
      </c>
    </row>
    <row r="50" spans="1:8" s="56" customFormat="1" ht="18" customHeight="1">
      <c r="A50" s="174" t="s">
        <v>101</v>
      </c>
      <c r="B50" s="168">
        <v>2011</v>
      </c>
      <c r="C50" s="153">
        <v>231918.09</v>
      </c>
      <c r="D50" s="153">
        <v>227687.15</v>
      </c>
      <c r="E50" s="153">
        <v>600154.78</v>
      </c>
      <c r="F50" s="153"/>
      <c r="G50" s="66">
        <f t="shared" si="1"/>
        <v>1059760.02</v>
      </c>
      <c r="H50" s="66">
        <f>(G50/'NRS Population'!I12)*1000</f>
        <v>4272.8468442315607</v>
      </c>
    </row>
    <row r="51" spans="1:8" s="56" customFormat="1" ht="18" customHeight="1">
      <c r="A51" s="174" t="s">
        <v>101</v>
      </c>
      <c r="B51" s="168">
        <v>2012</v>
      </c>
      <c r="C51" s="153">
        <v>193239.4</v>
      </c>
      <c r="D51" s="153">
        <v>267326.7</v>
      </c>
      <c r="E51" s="153">
        <v>598973.38</v>
      </c>
      <c r="F51" s="153">
        <v>-428.47</v>
      </c>
      <c r="G51" s="66">
        <f t="shared" si="1"/>
        <v>1059111.01</v>
      </c>
      <c r="H51" s="66">
        <f>(G51/'NRS Population'!J12)*1000</f>
        <v>4248.8165939214996</v>
      </c>
    </row>
    <row r="52" spans="1:8" s="56" customFormat="1" ht="18" customHeight="1">
      <c r="A52" s="174" t="s">
        <v>101</v>
      </c>
      <c r="B52" s="168">
        <v>2013</v>
      </c>
      <c r="C52" s="153">
        <v>174973.19000000003</v>
      </c>
      <c r="D52" s="153">
        <v>294242.55</v>
      </c>
      <c r="E52" s="153">
        <v>522071.4</v>
      </c>
      <c r="F52" s="153"/>
      <c r="G52" s="66">
        <f t="shared" si="1"/>
        <v>991287.14</v>
      </c>
      <c r="H52" s="66">
        <f>(G52/'NRS Population'!K12)*1000</f>
        <v>3963.6582245075851</v>
      </c>
    </row>
    <row r="53" spans="1:8" s="56" customFormat="1" ht="18" customHeight="1">
      <c r="A53" s="174" t="s">
        <v>102</v>
      </c>
      <c r="B53" s="168">
        <v>2004</v>
      </c>
      <c r="C53" s="153">
        <v>339751.22</v>
      </c>
      <c r="D53" s="153">
        <v>195923</v>
      </c>
      <c r="E53" s="153">
        <v>664308.36</v>
      </c>
      <c r="F53" s="153"/>
      <c r="G53" s="66">
        <f t="shared" si="1"/>
        <v>1199982.58</v>
      </c>
      <c r="H53" s="66">
        <f>(G53/'NRS Population'!B13)*1000</f>
        <v>2716.7182020497939</v>
      </c>
    </row>
    <row r="54" spans="1:8" s="56" customFormat="1" ht="18" customHeight="1">
      <c r="A54" s="174" t="s">
        <v>102</v>
      </c>
      <c r="B54" s="168">
        <v>2005</v>
      </c>
      <c r="C54" s="153">
        <v>407151.97</v>
      </c>
      <c r="D54" s="153">
        <v>172329.5</v>
      </c>
      <c r="E54" s="153">
        <v>839370.7</v>
      </c>
      <c r="F54" s="153">
        <v>30646.550000000003</v>
      </c>
      <c r="G54" s="66">
        <f t="shared" si="1"/>
        <v>1449498.72</v>
      </c>
      <c r="H54" s="66">
        <f>(G54/'NRS Population'!C13)*1000</f>
        <v>3245.5799394098167</v>
      </c>
    </row>
    <row r="55" spans="1:8" s="56" customFormat="1" ht="18" customHeight="1">
      <c r="A55" s="174" t="s">
        <v>102</v>
      </c>
      <c r="B55" s="168">
        <v>2006</v>
      </c>
      <c r="C55" s="153">
        <v>492723.92999999993</v>
      </c>
      <c r="D55" s="153">
        <v>191345</v>
      </c>
      <c r="E55" s="153">
        <v>977989.4</v>
      </c>
      <c r="F55" s="153"/>
      <c r="G55" s="66">
        <f t="shared" si="1"/>
        <v>1662058.33</v>
      </c>
      <c r="H55" s="66">
        <f>(G55/'NRS Population'!D13)*1000</f>
        <v>3674.9656285584779</v>
      </c>
    </row>
    <row r="56" spans="1:8" s="56" customFormat="1" ht="18" customHeight="1">
      <c r="A56" s="174" t="s">
        <v>102</v>
      </c>
      <c r="B56" s="168">
        <v>2007</v>
      </c>
      <c r="C56" s="153">
        <v>754784.12</v>
      </c>
      <c r="D56" s="153">
        <v>222001.5</v>
      </c>
      <c r="E56" s="153">
        <v>1124150.23</v>
      </c>
      <c r="F56" s="153"/>
      <c r="G56" s="66">
        <f t="shared" si="1"/>
        <v>2100935.85</v>
      </c>
      <c r="H56" s="66">
        <f>(G56/'NRS Population'!E13)*1000</f>
        <v>4578.1997167138807</v>
      </c>
    </row>
    <row r="57" spans="1:8" s="56" customFormat="1" ht="18" customHeight="1">
      <c r="A57" s="174" t="s">
        <v>102</v>
      </c>
      <c r="B57" s="168">
        <v>2008</v>
      </c>
      <c r="C57" s="153">
        <v>913414.2</v>
      </c>
      <c r="D57" s="153">
        <v>257855.5</v>
      </c>
      <c r="E57" s="153">
        <v>1214841.1200000001</v>
      </c>
      <c r="F57" s="153">
        <v>-1.98</v>
      </c>
      <c r="G57" s="66">
        <f t="shared" si="1"/>
        <v>2386108.8400000003</v>
      </c>
      <c r="H57" s="66">
        <f>(G57/'NRS Population'!F13)*1000</f>
        <v>5140.3599811284585</v>
      </c>
    </row>
    <row r="58" spans="1:8" s="56" customFormat="1" ht="18" customHeight="1">
      <c r="A58" s="174" t="s">
        <v>102</v>
      </c>
      <c r="B58" s="168">
        <v>2009</v>
      </c>
      <c r="C58" s="153">
        <v>929737.37</v>
      </c>
      <c r="D58" s="153">
        <v>302014.47000000003</v>
      </c>
      <c r="E58" s="153">
        <v>1240553.75</v>
      </c>
      <c r="F58" s="153"/>
      <c r="G58" s="66">
        <f t="shared" si="1"/>
        <v>2472305.59</v>
      </c>
      <c r="H58" s="66">
        <f>(G58/'NRS Population'!G13)*1000</f>
        <v>5264.9294901827161</v>
      </c>
    </row>
    <row r="59" spans="1:8" s="56" customFormat="1" ht="18" customHeight="1">
      <c r="A59" s="174" t="s">
        <v>102</v>
      </c>
      <c r="B59" s="168">
        <v>2010</v>
      </c>
      <c r="C59" s="153">
        <v>866168.52</v>
      </c>
      <c r="D59" s="153">
        <v>331498.43</v>
      </c>
      <c r="E59" s="153">
        <v>1257357.75</v>
      </c>
      <c r="F59" s="153">
        <v>21846.25</v>
      </c>
      <c r="G59" s="66">
        <f t="shared" si="1"/>
        <v>2476870.9500000002</v>
      </c>
      <c r="H59" s="66">
        <f>(G59/'NRS Population'!H13)*1000</f>
        <v>5215.7059468884181</v>
      </c>
    </row>
    <row r="60" spans="1:8" s="56" customFormat="1" ht="18" customHeight="1">
      <c r="A60" s="174" t="s">
        <v>102</v>
      </c>
      <c r="B60" s="168">
        <v>2011</v>
      </c>
      <c r="C60" s="153">
        <v>703084.21000000008</v>
      </c>
      <c r="D60" s="153">
        <v>335284.90000000002</v>
      </c>
      <c r="E60" s="153">
        <v>1083974.21</v>
      </c>
      <c r="F60" s="153">
        <v>35.07</v>
      </c>
      <c r="G60" s="66">
        <f t="shared" si="1"/>
        <v>2122378.39</v>
      </c>
      <c r="H60" s="66">
        <f>(G60/'NRS Population'!I13)*1000</f>
        <v>4428.4303575080021</v>
      </c>
    </row>
    <row r="61" spans="1:8" s="56" customFormat="1" ht="18" customHeight="1">
      <c r="A61" s="174" t="s">
        <v>102</v>
      </c>
      <c r="B61" s="168">
        <v>2012</v>
      </c>
      <c r="C61" s="153">
        <v>525034.54</v>
      </c>
      <c r="D61" s="153">
        <v>341745.01</v>
      </c>
      <c r="E61" s="153">
        <v>1013830.51</v>
      </c>
      <c r="F61" s="153">
        <v>942.21</v>
      </c>
      <c r="G61" s="66">
        <f t="shared" si="1"/>
        <v>1881552.27</v>
      </c>
      <c r="H61" s="66">
        <f>(G61/'NRS Population'!J13)*1000</f>
        <v>3900.075180333306</v>
      </c>
    </row>
    <row r="62" spans="1:8" s="56" customFormat="1" ht="18" customHeight="1">
      <c r="A62" s="174" t="s">
        <v>102</v>
      </c>
      <c r="B62" s="168">
        <v>2013</v>
      </c>
      <c r="C62" s="153">
        <v>483629.92000000004</v>
      </c>
      <c r="D62" s="153">
        <v>338093.41</v>
      </c>
      <c r="E62" s="153">
        <v>959925.32</v>
      </c>
      <c r="F62" s="153">
        <v>30.81</v>
      </c>
      <c r="G62" s="66">
        <f t="shared" si="1"/>
        <v>1781679.46</v>
      </c>
      <c r="H62" s="66">
        <f>(G62/'NRS Population'!K13)*1000</f>
        <v>3654.6596267966333</v>
      </c>
    </row>
    <row r="63" spans="1:8" s="56" customFormat="1" ht="18" customHeight="1">
      <c r="A63" s="174" t="s">
        <v>103</v>
      </c>
      <c r="B63" s="168">
        <v>2004</v>
      </c>
      <c r="C63" s="153">
        <v>2692192.82</v>
      </c>
      <c r="D63" s="153">
        <v>3829664.68</v>
      </c>
      <c r="E63" s="153">
        <v>1127001.1100000001</v>
      </c>
      <c r="F63" s="153"/>
      <c r="G63" s="66">
        <f t="shared" si="1"/>
        <v>7648858.6100000003</v>
      </c>
      <c r="H63" s="66">
        <f>(G63/'NRS Population'!B14)*1000</f>
        <v>7796.1354039153657</v>
      </c>
    </row>
    <row r="64" spans="1:8" s="56" customFormat="1" ht="18" customHeight="1">
      <c r="A64" s="174" t="s">
        <v>103</v>
      </c>
      <c r="B64" s="168">
        <v>2005</v>
      </c>
      <c r="C64" s="153">
        <v>3050536.59</v>
      </c>
      <c r="D64" s="153">
        <v>1810602.32</v>
      </c>
      <c r="E64" s="153">
        <v>4666449.17</v>
      </c>
      <c r="F64" s="153">
        <v>205781.64</v>
      </c>
      <c r="G64" s="66">
        <f t="shared" si="1"/>
        <v>9733369.7200000007</v>
      </c>
      <c r="H64" s="66">
        <f>(G64/'NRS Population'!C14)*1000</f>
        <v>9899.2313411204741</v>
      </c>
    </row>
    <row r="65" spans="1:8" s="56" customFormat="1" ht="18" customHeight="1">
      <c r="A65" s="174" t="s">
        <v>103</v>
      </c>
      <c r="B65" s="168">
        <v>2006</v>
      </c>
      <c r="C65" s="153">
        <v>3275449.9799999991</v>
      </c>
      <c r="D65" s="153">
        <v>1403993.44</v>
      </c>
      <c r="E65" s="153">
        <v>5570319.7800000003</v>
      </c>
      <c r="F65" s="153">
        <v>6694.6</v>
      </c>
      <c r="G65" s="66">
        <f t="shared" si="1"/>
        <v>10256457.799999999</v>
      </c>
      <c r="H65" s="66">
        <f>(G65/'NRS Population'!D14)*1000</f>
        <v>10412.393809693976</v>
      </c>
    </row>
    <row r="66" spans="1:8" s="56" customFormat="1" ht="18" customHeight="1">
      <c r="A66" s="174" t="s">
        <v>103</v>
      </c>
      <c r="B66" s="168">
        <v>2007</v>
      </c>
      <c r="C66" s="153">
        <v>4219645.0299999975</v>
      </c>
      <c r="D66" s="153">
        <v>1600138.46</v>
      </c>
      <c r="E66" s="153">
        <v>5740005.54</v>
      </c>
      <c r="F66" s="153">
        <v>28350.66</v>
      </c>
      <c r="G66" s="66">
        <f t="shared" si="1"/>
        <v>11588139.689999998</v>
      </c>
      <c r="H66" s="66">
        <f>(G66/'NRS Population'!E14)*1000</f>
        <v>11688.178812455806</v>
      </c>
    </row>
    <row r="67" spans="1:8" s="56" customFormat="1" ht="18" customHeight="1">
      <c r="A67" s="174" t="s">
        <v>103</v>
      </c>
      <c r="B67" s="168">
        <v>2008</v>
      </c>
      <c r="C67" s="153">
        <v>4461288.9899999984</v>
      </c>
      <c r="D67" s="153">
        <v>1726017.1</v>
      </c>
      <c r="E67" s="153">
        <v>6169470.96</v>
      </c>
      <c r="F67" s="153">
        <v>21551.469999999998</v>
      </c>
      <c r="G67" s="66">
        <f t="shared" ref="G67:G98" si="2">SUM(C67:E67,F67)</f>
        <v>12378328.519999998</v>
      </c>
      <c r="H67" s="66">
        <f>(G67/'NRS Population'!F14)*1000</f>
        <v>12402.948372519448</v>
      </c>
    </row>
    <row r="68" spans="1:8" s="56" customFormat="1" ht="18" customHeight="1">
      <c r="A68" s="174" t="s">
        <v>103</v>
      </c>
      <c r="B68" s="168">
        <v>2009</v>
      </c>
      <c r="C68" s="153">
        <v>3874700.4599999995</v>
      </c>
      <c r="D68" s="153">
        <v>1851060.76</v>
      </c>
      <c r="E68" s="153">
        <v>6580759.1299999999</v>
      </c>
      <c r="F68" s="153">
        <v>10225.960000000001</v>
      </c>
      <c r="G68" s="66">
        <f t="shared" si="2"/>
        <v>12316746.310000001</v>
      </c>
      <c r="H68" s="66">
        <f>(G68/'NRS Population'!G14)*1000</f>
        <v>12256.237266614724</v>
      </c>
    </row>
    <row r="69" spans="1:8" s="56" customFormat="1" ht="18" customHeight="1">
      <c r="A69" s="174" t="s">
        <v>103</v>
      </c>
      <c r="B69" s="168">
        <v>2010</v>
      </c>
      <c r="C69" s="153">
        <v>3152027.49</v>
      </c>
      <c r="D69" s="153">
        <v>1838656.96</v>
      </c>
      <c r="E69" s="153">
        <v>6781369.3499999996</v>
      </c>
      <c r="F69" s="153">
        <v>1460.06</v>
      </c>
      <c r="G69" s="66">
        <f t="shared" si="2"/>
        <v>11773513.860000001</v>
      </c>
      <c r="H69" s="66">
        <f>(G69/'NRS Population'!H14)*1000</f>
        <v>11632.677039087765</v>
      </c>
    </row>
    <row r="70" spans="1:8" s="56" customFormat="1" ht="18" customHeight="1">
      <c r="A70" s="174" t="s">
        <v>103</v>
      </c>
      <c r="B70" s="168">
        <v>2011</v>
      </c>
      <c r="C70" s="153">
        <v>2460551.1</v>
      </c>
      <c r="D70" s="153">
        <v>1820977.88</v>
      </c>
      <c r="E70" s="153">
        <v>6367671.2000000002</v>
      </c>
      <c r="F70" s="153">
        <v>5840.74</v>
      </c>
      <c r="G70" s="66">
        <f t="shared" si="2"/>
        <v>10655040.92</v>
      </c>
      <c r="H70" s="66">
        <f>(G70/'NRS Population'!I14)*1000</f>
        <v>10434.293016933749</v>
      </c>
    </row>
    <row r="71" spans="1:8" s="56" customFormat="1" ht="18" customHeight="1">
      <c r="A71" s="174" t="s">
        <v>103</v>
      </c>
      <c r="B71" s="168">
        <v>2012</v>
      </c>
      <c r="C71" s="153">
        <v>1787834.2299999997</v>
      </c>
      <c r="D71" s="153">
        <v>1859272.08</v>
      </c>
      <c r="E71" s="153">
        <v>5995252.3300000001</v>
      </c>
      <c r="F71" s="153">
        <v>3511.87</v>
      </c>
      <c r="G71" s="66">
        <f t="shared" si="2"/>
        <v>9645870.5099999998</v>
      </c>
      <c r="H71" s="66">
        <f>(G71/'NRS Population'!J14)*1000</f>
        <v>9420.7890187636967</v>
      </c>
    </row>
    <row r="72" spans="1:8" s="56" customFormat="1" ht="18" customHeight="1">
      <c r="A72" s="174" t="s">
        <v>103</v>
      </c>
      <c r="B72" s="168">
        <v>2013</v>
      </c>
      <c r="C72" s="153">
        <v>1607375.6900000006</v>
      </c>
      <c r="D72" s="153">
        <v>1805426.94</v>
      </c>
      <c r="E72" s="153">
        <v>5639048.6600000001</v>
      </c>
      <c r="F72" s="153">
        <v>58860.86</v>
      </c>
      <c r="G72" s="66">
        <f t="shared" si="2"/>
        <v>9110712.1500000004</v>
      </c>
      <c r="H72" s="66">
        <f>(G72/'NRS Population'!K14)*1000</f>
        <v>8889.1761031571186</v>
      </c>
    </row>
    <row r="73" spans="1:8" s="56" customFormat="1" ht="18" customHeight="1">
      <c r="A73" s="174" t="s">
        <v>104</v>
      </c>
      <c r="B73" s="168">
        <v>2004</v>
      </c>
      <c r="C73" s="153">
        <v>73352.37000000001</v>
      </c>
      <c r="D73" s="153">
        <v>87700.51</v>
      </c>
      <c r="E73" s="153">
        <v>67416.17</v>
      </c>
      <c r="F73" s="153"/>
      <c r="G73" s="66">
        <f t="shared" si="2"/>
        <v>228469.05</v>
      </c>
      <c r="H73" s="66">
        <f>(G73/'NRS Population'!B15)*1000</f>
        <v>904.46613433834375</v>
      </c>
    </row>
    <row r="74" spans="1:8" s="56" customFormat="1" ht="18" customHeight="1">
      <c r="A74" s="174" t="s">
        <v>104</v>
      </c>
      <c r="B74" s="168">
        <v>2005</v>
      </c>
      <c r="C74" s="153">
        <v>99763.47</v>
      </c>
      <c r="D74" s="153">
        <v>115357.68</v>
      </c>
      <c r="E74" s="153">
        <v>88888.9</v>
      </c>
      <c r="F74" s="153">
        <v>4371.66</v>
      </c>
      <c r="G74" s="66">
        <f t="shared" si="2"/>
        <v>308381.70999999996</v>
      </c>
      <c r="H74" s="66">
        <f>(G74/'NRS Population'!C15)*1000</f>
        <v>1204.9596564645385</v>
      </c>
    </row>
    <row r="75" spans="1:8" s="56" customFormat="1" ht="18" customHeight="1">
      <c r="A75" s="174" t="s">
        <v>104</v>
      </c>
      <c r="B75" s="168">
        <v>2006</v>
      </c>
      <c r="C75" s="153">
        <v>110251.74999999999</v>
      </c>
      <c r="D75" s="153">
        <v>60524.22</v>
      </c>
      <c r="E75" s="153">
        <v>196543.09</v>
      </c>
      <c r="F75" s="153">
        <v>872.82</v>
      </c>
      <c r="G75" s="66">
        <f t="shared" si="2"/>
        <v>368191.87999999995</v>
      </c>
      <c r="H75" s="66">
        <f>(G75/'NRS Population'!D15)*1000</f>
        <v>1419.24495428404</v>
      </c>
    </row>
    <row r="76" spans="1:8" s="56" customFormat="1" ht="18" customHeight="1">
      <c r="A76" s="174" t="s">
        <v>104</v>
      </c>
      <c r="B76" s="168">
        <v>2007</v>
      </c>
      <c r="C76" s="153">
        <v>161541.00000000003</v>
      </c>
      <c r="D76" s="153">
        <v>80443.199999999997</v>
      </c>
      <c r="E76" s="153">
        <v>211443.66</v>
      </c>
      <c r="F76" s="153"/>
      <c r="G76" s="66">
        <f t="shared" si="2"/>
        <v>453427.86</v>
      </c>
      <c r="H76" s="66">
        <f>(G76/'NRS Population'!E15)*1000</f>
        <v>1726.7127450532375</v>
      </c>
    </row>
    <row r="77" spans="1:8" s="56" customFormat="1" ht="18" customHeight="1">
      <c r="A77" s="174" t="s">
        <v>104</v>
      </c>
      <c r="B77" s="168">
        <v>2008</v>
      </c>
      <c r="C77" s="153">
        <v>195841.2</v>
      </c>
      <c r="D77" s="153">
        <v>97652.64</v>
      </c>
      <c r="E77" s="153">
        <v>243506.79</v>
      </c>
      <c r="F77" s="153"/>
      <c r="G77" s="66">
        <f t="shared" si="2"/>
        <v>537000.63</v>
      </c>
      <c r="H77" s="66">
        <f>(G77/'NRS Population'!F15)*1000</f>
        <v>2027.9709739913972</v>
      </c>
    </row>
    <row r="78" spans="1:8" s="56" customFormat="1" ht="18" customHeight="1">
      <c r="A78" s="174" t="s">
        <v>104</v>
      </c>
      <c r="B78" s="168">
        <v>2009</v>
      </c>
      <c r="C78" s="153">
        <v>190143.51999999996</v>
      </c>
      <c r="D78" s="153">
        <v>101843.22</v>
      </c>
      <c r="E78" s="153">
        <v>261577.81</v>
      </c>
      <c r="F78" s="153">
        <v>10662.36</v>
      </c>
      <c r="G78" s="66">
        <f t="shared" si="2"/>
        <v>564226.91</v>
      </c>
      <c r="H78" s="66">
        <f>(G78/'NRS Population'!G15)*1000</f>
        <v>2118.8119522032043</v>
      </c>
    </row>
    <row r="79" spans="1:8" s="56" customFormat="1" ht="18" customHeight="1">
      <c r="A79" s="174" t="s">
        <v>104</v>
      </c>
      <c r="B79" s="168">
        <v>2010</v>
      </c>
      <c r="C79" s="153">
        <v>189496.95999999996</v>
      </c>
      <c r="D79" s="153">
        <v>117876</v>
      </c>
      <c r="E79" s="153">
        <v>291284.16000000003</v>
      </c>
      <c r="F79" s="153">
        <v>307.68</v>
      </c>
      <c r="G79" s="66">
        <f t="shared" si="2"/>
        <v>598964.80000000005</v>
      </c>
      <c r="H79" s="66">
        <f>(G79/'NRS Population'!H15)*1000</f>
        <v>2239.2546843923378</v>
      </c>
    </row>
    <row r="80" spans="1:8" s="56" customFormat="1" ht="18" customHeight="1">
      <c r="A80" s="174" t="s">
        <v>104</v>
      </c>
      <c r="B80" s="168">
        <v>2011</v>
      </c>
      <c r="C80" s="153">
        <v>165299.65000000005</v>
      </c>
      <c r="D80" s="153">
        <v>130645.75999999999</v>
      </c>
      <c r="E80" s="153">
        <v>264725.12</v>
      </c>
      <c r="F80" s="153"/>
      <c r="G80" s="66">
        <f t="shared" si="2"/>
        <v>560670.53</v>
      </c>
      <c r="H80" s="66">
        <f>(G80/'NRS Population'!I15)*1000</f>
        <v>2077.8273018696614</v>
      </c>
    </row>
    <row r="81" spans="1:8" s="56" customFormat="1" ht="18" customHeight="1">
      <c r="A81" s="174" t="s">
        <v>104</v>
      </c>
      <c r="B81" s="168">
        <v>2012</v>
      </c>
      <c r="C81" s="153">
        <v>121634.81</v>
      </c>
      <c r="D81" s="153">
        <v>133483.84</v>
      </c>
      <c r="E81" s="153">
        <v>241158.72</v>
      </c>
      <c r="F81" s="153">
        <v>31.36</v>
      </c>
      <c r="G81" s="66">
        <f t="shared" si="2"/>
        <v>496308.73</v>
      </c>
      <c r="H81" s="66">
        <f>(G81/'NRS Population'!J15)*1000</f>
        <v>1847.1975420757622</v>
      </c>
    </row>
    <row r="82" spans="1:8" s="56" customFormat="1" ht="18" customHeight="1">
      <c r="A82" s="174" t="s">
        <v>104</v>
      </c>
      <c r="B82" s="168">
        <v>2013</v>
      </c>
      <c r="C82" s="153">
        <v>115820.25</v>
      </c>
      <c r="D82" s="153">
        <v>117461.12</v>
      </c>
      <c r="E82" s="153">
        <v>241366.39999999999</v>
      </c>
      <c r="F82" s="153"/>
      <c r="G82" s="66">
        <f t="shared" si="2"/>
        <v>474647.77</v>
      </c>
      <c r="H82" s="66">
        <f>(G82/'NRS Population'!K15)*1000</f>
        <v>1755.3801461560083</v>
      </c>
    </row>
    <row r="83" spans="1:8" s="56" customFormat="1" ht="18" customHeight="1">
      <c r="A83" s="174" t="s">
        <v>105</v>
      </c>
      <c r="B83" s="168">
        <v>2004</v>
      </c>
      <c r="C83" s="153">
        <v>366584.49000000005</v>
      </c>
      <c r="D83" s="153">
        <v>503917.75</v>
      </c>
      <c r="E83" s="153">
        <v>0</v>
      </c>
      <c r="F83" s="153"/>
      <c r="G83" s="66">
        <f t="shared" si="2"/>
        <v>870502.24</v>
      </c>
      <c r="H83" s="66">
        <f>(G83/'NRS Population'!B16)*1000</f>
        <v>1906.9302991934176</v>
      </c>
    </row>
    <row r="84" spans="1:8" s="56" customFormat="1" ht="18" customHeight="1">
      <c r="A84" s="174" t="s">
        <v>105</v>
      </c>
      <c r="B84" s="168">
        <v>2005</v>
      </c>
      <c r="C84" s="153">
        <v>430525.71000000008</v>
      </c>
      <c r="D84" s="153">
        <v>519806</v>
      </c>
      <c r="E84" s="153">
        <v>0</v>
      </c>
      <c r="F84" s="153"/>
      <c r="G84" s="66">
        <f t="shared" si="2"/>
        <v>950331.71000000008</v>
      </c>
      <c r="H84" s="66">
        <f>(G84/'NRS Population'!C16)*1000</f>
        <v>2069.8667471091876</v>
      </c>
    </row>
    <row r="85" spans="1:8" s="56" customFormat="1" ht="18" customHeight="1">
      <c r="A85" s="174" t="s">
        <v>105</v>
      </c>
      <c r="B85" s="168">
        <v>2006</v>
      </c>
      <c r="C85" s="153">
        <v>447367.55</v>
      </c>
      <c r="D85" s="153">
        <v>523129.25</v>
      </c>
      <c r="E85" s="153">
        <v>0</v>
      </c>
      <c r="F85" s="153"/>
      <c r="G85" s="66">
        <f t="shared" si="2"/>
        <v>970496.8</v>
      </c>
      <c r="H85" s="66">
        <f>(G85/'NRS Population'!D16)*1000</f>
        <v>2100.2832848928433</v>
      </c>
    </row>
    <row r="86" spans="1:8" s="56" customFormat="1" ht="18" customHeight="1">
      <c r="A86" s="174" t="s">
        <v>105</v>
      </c>
      <c r="B86" s="168">
        <v>2007</v>
      </c>
      <c r="C86" s="153">
        <v>565717.02999999991</v>
      </c>
      <c r="D86" s="153">
        <v>515557</v>
      </c>
      <c r="E86" s="153">
        <v>0</v>
      </c>
      <c r="F86" s="153"/>
      <c r="G86" s="66">
        <f t="shared" si="2"/>
        <v>1081274.0299999998</v>
      </c>
      <c r="H86" s="66">
        <f>(G86/'NRS Population'!E16)*1000</f>
        <v>2322.3389111184129</v>
      </c>
    </row>
    <row r="87" spans="1:8" s="56" customFormat="1" ht="18" customHeight="1">
      <c r="A87" s="174" t="s">
        <v>105</v>
      </c>
      <c r="B87" s="168">
        <v>2008</v>
      </c>
      <c r="C87" s="153">
        <v>641818.12000000011</v>
      </c>
      <c r="D87" s="153">
        <v>570914.75</v>
      </c>
      <c r="E87" s="153">
        <v>0</v>
      </c>
      <c r="F87" s="153"/>
      <c r="G87" s="66">
        <f t="shared" si="2"/>
        <v>1212732.8700000001</v>
      </c>
      <c r="H87" s="66">
        <f>(G87/'NRS Population'!F16)*1000</f>
        <v>2591.2874035264658</v>
      </c>
    </row>
    <row r="88" spans="1:8" s="56" customFormat="1" ht="18" customHeight="1">
      <c r="A88" s="174" t="s">
        <v>105</v>
      </c>
      <c r="B88" s="168">
        <v>2009</v>
      </c>
      <c r="C88" s="153">
        <v>582967.54</v>
      </c>
      <c r="D88" s="153">
        <v>612925.25</v>
      </c>
      <c r="E88" s="153">
        <v>0</v>
      </c>
      <c r="F88" s="153"/>
      <c r="G88" s="66">
        <f t="shared" si="2"/>
        <v>1195892.79</v>
      </c>
      <c r="H88" s="66">
        <f>(G88/'NRS Population'!G16)*1000</f>
        <v>2543.7221010986209</v>
      </c>
    </row>
    <row r="89" spans="1:8" s="56" customFormat="1" ht="18" customHeight="1">
      <c r="A89" s="174" t="s">
        <v>105</v>
      </c>
      <c r="B89" s="168">
        <v>2010</v>
      </c>
      <c r="C89" s="153">
        <v>506247.70000000007</v>
      </c>
      <c r="D89" s="153">
        <v>686399</v>
      </c>
      <c r="E89" s="153">
        <v>27453.599999999999</v>
      </c>
      <c r="F89" s="153"/>
      <c r="G89" s="66">
        <f t="shared" si="2"/>
        <v>1220100.3000000003</v>
      </c>
      <c r="H89" s="66">
        <f>(G89/'NRS Population'!H16)*1000</f>
        <v>2586.4377928052068</v>
      </c>
    </row>
    <row r="90" spans="1:8" s="56" customFormat="1" ht="18" customHeight="1">
      <c r="A90" s="174" t="s">
        <v>105</v>
      </c>
      <c r="B90" s="168">
        <v>2011</v>
      </c>
      <c r="C90" s="153">
        <v>408697.76</v>
      </c>
      <c r="D90" s="153">
        <v>373199.02</v>
      </c>
      <c r="E90" s="153">
        <v>752056.08000000007</v>
      </c>
      <c r="F90" s="153">
        <v>168808.81</v>
      </c>
      <c r="G90" s="66">
        <f t="shared" si="2"/>
        <v>1702761.6700000002</v>
      </c>
      <c r="H90" s="66">
        <f>(G90/'NRS Population'!I16)*1000</f>
        <v>3592.9609255648684</v>
      </c>
    </row>
    <row r="91" spans="1:8" s="56" customFormat="1" ht="18" customHeight="1">
      <c r="A91" s="174" t="s">
        <v>105</v>
      </c>
      <c r="B91" s="168">
        <v>2012</v>
      </c>
      <c r="C91" s="153">
        <v>296609.73999999993</v>
      </c>
      <c r="D91" s="153">
        <v>331273.28000000003</v>
      </c>
      <c r="E91" s="153">
        <v>797374.56</v>
      </c>
      <c r="F91" s="153"/>
      <c r="G91" s="66">
        <f t="shared" si="2"/>
        <v>1425257.58</v>
      </c>
      <c r="H91" s="66">
        <f>(G91/'NRS Population'!J16)*1000</f>
        <v>3002.8813602174328</v>
      </c>
    </row>
    <row r="92" spans="1:8" s="56" customFormat="1" ht="18" customHeight="1">
      <c r="A92" s="174" t="s">
        <v>105</v>
      </c>
      <c r="B92" s="168">
        <v>2013</v>
      </c>
      <c r="C92" s="153">
        <v>274173.76</v>
      </c>
      <c r="D92" s="153">
        <v>350451.32</v>
      </c>
      <c r="E92" s="153">
        <v>744707.54</v>
      </c>
      <c r="F92" s="153">
        <v>8501.7100000000009</v>
      </c>
      <c r="G92" s="66">
        <f t="shared" si="2"/>
        <v>1377834.33</v>
      </c>
      <c r="H92" s="66">
        <f>(G92/'NRS Population'!K16)*1000</f>
        <v>2901.2169099377575</v>
      </c>
    </row>
    <row r="93" spans="1:8" s="56" customFormat="1" ht="18" customHeight="1">
      <c r="A93" s="174" t="s">
        <v>106</v>
      </c>
      <c r="B93" s="168">
        <v>2004</v>
      </c>
      <c r="C93" s="153">
        <v>988427.58999999985</v>
      </c>
      <c r="D93" s="153">
        <v>1027048.08</v>
      </c>
      <c r="E93" s="153">
        <v>0</v>
      </c>
      <c r="F93" s="153"/>
      <c r="G93" s="66">
        <f t="shared" si="2"/>
        <v>2015475.67</v>
      </c>
      <c r="H93" s="66">
        <f>(G93/'NRS Population'!B17)*1000</f>
        <v>3093.3553372726574</v>
      </c>
    </row>
    <row r="94" spans="1:8" s="56" customFormat="1" ht="18" customHeight="1">
      <c r="A94" s="174" t="s">
        <v>106</v>
      </c>
      <c r="B94" s="168">
        <v>2005</v>
      </c>
      <c r="C94" s="153">
        <v>1239201.93</v>
      </c>
      <c r="D94" s="153">
        <v>1230314.8500000001</v>
      </c>
      <c r="E94" s="153">
        <v>0</v>
      </c>
      <c r="F94" s="153">
        <v>15132.16</v>
      </c>
      <c r="G94" s="66">
        <f t="shared" si="2"/>
        <v>2484648.9400000004</v>
      </c>
      <c r="H94" s="66">
        <f>(G94/'NRS Population'!C17)*1000</f>
        <v>3776.3606546414012</v>
      </c>
    </row>
    <row r="95" spans="1:8" s="56" customFormat="1" ht="18" customHeight="1">
      <c r="A95" s="174" t="s">
        <v>106</v>
      </c>
      <c r="B95" s="168">
        <v>2006</v>
      </c>
      <c r="C95" s="153">
        <v>1389265.37</v>
      </c>
      <c r="D95" s="153">
        <v>1399650</v>
      </c>
      <c r="E95" s="153">
        <v>0</v>
      </c>
      <c r="F95" s="153">
        <v>3202.36</v>
      </c>
      <c r="G95" s="66">
        <f t="shared" si="2"/>
        <v>2792117.73</v>
      </c>
      <c r="H95" s="66">
        <f>(G95/'NRS Population'!D17)*1000</f>
        <v>4202.5092528066971</v>
      </c>
    </row>
    <row r="96" spans="1:8" s="56" customFormat="1" ht="18" customHeight="1">
      <c r="A96" s="174" t="s">
        <v>106</v>
      </c>
      <c r="B96" s="168">
        <v>2007</v>
      </c>
      <c r="C96" s="153">
        <v>1872854.59</v>
      </c>
      <c r="D96" s="153">
        <v>1493739.18</v>
      </c>
      <c r="E96" s="153">
        <v>0</v>
      </c>
      <c r="F96" s="153">
        <v>198.13</v>
      </c>
      <c r="G96" s="66">
        <f t="shared" si="2"/>
        <v>3366791.9</v>
      </c>
      <c r="H96" s="66">
        <f>(G96/'NRS Population'!E17)*1000</f>
        <v>5003.7926842318029</v>
      </c>
    </row>
    <row r="97" spans="1:8" s="56" customFormat="1" ht="18" customHeight="1">
      <c r="A97" s="174" t="s">
        <v>106</v>
      </c>
      <c r="B97" s="168">
        <v>2008</v>
      </c>
      <c r="C97" s="153">
        <v>2009825.7400000002</v>
      </c>
      <c r="D97" s="153">
        <v>1090313.58</v>
      </c>
      <c r="E97" s="153">
        <v>692069.94</v>
      </c>
      <c r="F97" s="153">
        <v>6003.2</v>
      </c>
      <c r="G97" s="66">
        <f t="shared" si="2"/>
        <v>3798212.4600000004</v>
      </c>
      <c r="H97" s="66">
        <f>(G97/'NRS Population'!F17)*1000</f>
        <v>5589.9387613635863</v>
      </c>
    </row>
    <row r="98" spans="1:8" s="56" customFormat="1" ht="18" customHeight="1">
      <c r="A98" s="174" t="s">
        <v>106</v>
      </c>
      <c r="B98" s="168">
        <v>2009</v>
      </c>
      <c r="C98" s="153">
        <v>1852704.63</v>
      </c>
      <c r="D98" s="153">
        <v>976976.39</v>
      </c>
      <c r="E98" s="153">
        <v>1059746.96</v>
      </c>
      <c r="F98" s="153">
        <v>5021.0999999999995</v>
      </c>
      <c r="G98" s="66">
        <f t="shared" si="2"/>
        <v>3894449.08</v>
      </c>
      <c r="H98" s="66">
        <f>(G98/'NRS Population'!G17)*1000</f>
        <v>5679.374145056714</v>
      </c>
    </row>
    <row r="99" spans="1:8" s="56" customFormat="1" ht="18" customHeight="1">
      <c r="A99" s="174" t="s">
        <v>106</v>
      </c>
      <c r="B99" s="168">
        <v>2010</v>
      </c>
      <c r="C99" s="153">
        <v>1633488.39</v>
      </c>
      <c r="D99" s="153">
        <v>1018908</v>
      </c>
      <c r="E99" s="153">
        <v>1085979.6599999999</v>
      </c>
      <c r="F99" s="153">
        <v>125.63000000000001</v>
      </c>
      <c r="G99" s="66">
        <f t="shared" ref="G99:G130" si="3">SUM(C99:E99,F99)</f>
        <v>3738501.6799999997</v>
      </c>
      <c r="H99" s="66">
        <f>(G99/'NRS Population'!H17)*1000</f>
        <v>5388.6292982172918</v>
      </c>
    </row>
    <row r="100" spans="1:8" s="56" customFormat="1" ht="18" customHeight="1">
      <c r="A100" s="174" t="s">
        <v>106</v>
      </c>
      <c r="B100" s="168">
        <v>2011</v>
      </c>
      <c r="C100" s="153">
        <v>1362847.86</v>
      </c>
      <c r="D100" s="153">
        <v>1049716.8</v>
      </c>
      <c r="E100" s="153">
        <v>942989.76</v>
      </c>
      <c r="F100" s="153">
        <v>303.45999999999998</v>
      </c>
      <c r="G100" s="66">
        <f t="shared" si="3"/>
        <v>3355857.88</v>
      </c>
      <c r="H100" s="66">
        <f>(G100/'NRS Population'!I17)*1000</f>
        <v>4771.2827701910155</v>
      </c>
    </row>
    <row r="101" spans="1:8" s="56" customFormat="1" ht="18" customHeight="1">
      <c r="A101" s="174" t="s">
        <v>106</v>
      </c>
      <c r="B101" s="168">
        <v>2012</v>
      </c>
      <c r="C101" s="153">
        <v>1035784.15</v>
      </c>
      <c r="D101" s="153">
        <v>1034387.2</v>
      </c>
      <c r="E101" s="153">
        <v>887968.8</v>
      </c>
      <c r="F101" s="153">
        <v>1480.61</v>
      </c>
      <c r="G101" s="66">
        <f t="shared" si="3"/>
        <v>2959620.7600000002</v>
      </c>
      <c r="H101" s="66">
        <f>(G101/'NRS Population'!J17)*1000</f>
        <v>4172.7290748184423</v>
      </c>
    </row>
    <row r="102" spans="1:8" s="56" customFormat="1" ht="18" customHeight="1">
      <c r="A102" s="174" t="s">
        <v>106</v>
      </c>
      <c r="B102" s="168">
        <v>2013</v>
      </c>
      <c r="C102" s="153">
        <v>942097.62000000011</v>
      </c>
      <c r="D102" s="153">
        <v>1009518.4</v>
      </c>
      <c r="E102" s="153">
        <v>831032.64</v>
      </c>
      <c r="F102" s="153"/>
      <c r="G102" s="66">
        <f t="shared" si="3"/>
        <v>2782648.66</v>
      </c>
      <c r="H102" s="66">
        <f>(G102/'NRS Population'!K17)*1000</f>
        <v>3896.4757297187548</v>
      </c>
    </row>
    <row r="103" spans="1:8" s="56" customFormat="1" ht="18" customHeight="1">
      <c r="A103" s="174" t="s">
        <v>107</v>
      </c>
      <c r="B103" s="168">
        <v>2004</v>
      </c>
      <c r="C103" s="153">
        <v>217.78000000000003</v>
      </c>
      <c r="D103" s="153">
        <v>35</v>
      </c>
      <c r="E103" s="153">
        <v>6.4</v>
      </c>
      <c r="F103" s="153"/>
      <c r="G103" s="66">
        <f t="shared" si="3"/>
        <v>259.18</v>
      </c>
      <c r="H103" s="66">
        <f>(G103/'NRS Population'!B18)*1000</f>
        <v>15.855866878747095</v>
      </c>
    </row>
    <row r="104" spans="1:8" s="56" customFormat="1" ht="18" customHeight="1">
      <c r="A104" s="174" t="s">
        <v>107</v>
      </c>
      <c r="B104" s="168">
        <v>2005</v>
      </c>
      <c r="C104" s="153">
        <v>225.18</v>
      </c>
      <c r="D104" s="153">
        <v>88.2</v>
      </c>
      <c r="E104" s="153">
        <v>19.2</v>
      </c>
      <c r="F104" s="153">
        <v>0.7</v>
      </c>
      <c r="G104" s="66">
        <f t="shared" si="3"/>
        <v>333.28</v>
      </c>
      <c r="H104" s="66">
        <f>(G104/'NRS Population'!C18)*1000</f>
        <v>20.067437379576106</v>
      </c>
    </row>
    <row r="105" spans="1:8" s="56" customFormat="1" ht="18" customHeight="1">
      <c r="A105" s="174" t="s">
        <v>107</v>
      </c>
      <c r="B105" s="168">
        <v>2006</v>
      </c>
      <c r="C105" s="153">
        <v>412.58</v>
      </c>
      <c r="D105" s="153">
        <v>71.400000000000006</v>
      </c>
      <c r="E105" s="153">
        <v>403.2</v>
      </c>
      <c r="F105" s="153"/>
      <c r="G105" s="66">
        <f t="shared" si="3"/>
        <v>887.18000000000006</v>
      </c>
      <c r="H105" s="66">
        <f>(G105/'NRS Population'!D18)*1000</f>
        <v>52.412122644296105</v>
      </c>
    </row>
    <row r="106" spans="1:8" s="56" customFormat="1" ht="18" customHeight="1">
      <c r="A106" s="174" t="s">
        <v>107</v>
      </c>
      <c r="B106" s="168">
        <v>2007</v>
      </c>
      <c r="C106" s="153">
        <v>1101.0900000000001</v>
      </c>
      <c r="D106" s="153">
        <v>172.2</v>
      </c>
      <c r="E106" s="153">
        <v>937.6</v>
      </c>
      <c r="F106" s="153"/>
      <c r="G106" s="66">
        <f t="shared" si="3"/>
        <v>2210.8900000000003</v>
      </c>
      <c r="H106" s="66">
        <f>(G106/'NRS Population'!E18)*1000</f>
        <v>128.51770040109284</v>
      </c>
    </row>
    <row r="107" spans="1:8" s="56" customFormat="1" ht="18" customHeight="1">
      <c r="A107" s="174" t="s">
        <v>107</v>
      </c>
      <c r="B107" s="168">
        <v>2008</v>
      </c>
      <c r="C107" s="153">
        <v>747.56</v>
      </c>
      <c r="D107" s="153">
        <v>130.19999999999999</v>
      </c>
      <c r="E107" s="153">
        <v>550.4</v>
      </c>
      <c r="F107" s="153"/>
      <c r="G107" s="66">
        <f t="shared" si="3"/>
        <v>1428.1599999999999</v>
      </c>
      <c r="H107" s="66">
        <f>(G107/'NRS Population'!F18)*1000</f>
        <v>82.229387379087967</v>
      </c>
    </row>
    <row r="108" spans="1:8" s="56" customFormat="1" ht="18" customHeight="1">
      <c r="A108" s="174" t="s">
        <v>107</v>
      </c>
      <c r="B108" s="168">
        <v>2009</v>
      </c>
      <c r="C108" s="153">
        <v>466.72</v>
      </c>
      <c r="D108" s="153">
        <v>182.7</v>
      </c>
      <c r="E108" s="153">
        <v>438.4</v>
      </c>
      <c r="F108" s="153"/>
      <c r="G108" s="66">
        <f t="shared" si="3"/>
        <v>1087.8200000000002</v>
      </c>
      <c r="H108" s="66">
        <f>(G108/'NRS Population'!G18)*1000</f>
        <v>61.895874822190621</v>
      </c>
    </row>
    <row r="109" spans="1:8" s="56" customFormat="1" ht="18" customHeight="1">
      <c r="A109" s="174" t="s">
        <v>107</v>
      </c>
      <c r="B109" s="168">
        <v>2010</v>
      </c>
      <c r="C109" s="153">
        <v>677.42</v>
      </c>
      <c r="D109" s="153">
        <v>323.40000000000003</v>
      </c>
      <c r="E109" s="153">
        <v>720</v>
      </c>
      <c r="F109" s="153"/>
      <c r="G109" s="66">
        <f t="shared" si="3"/>
        <v>1720.82</v>
      </c>
      <c r="H109" s="66">
        <f>(G109/'NRS Population'!H18)*1000</f>
        <v>96.296586457750408</v>
      </c>
    </row>
    <row r="110" spans="1:8" s="56" customFormat="1" ht="18" customHeight="1">
      <c r="A110" s="174" t="s">
        <v>107</v>
      </c>
      <c r="B110" s="168">
        <v>2011</v>
      </c>
      <c r="C110" s="153">
        <v>997.06</v>
      </c>
      <c r="D110" s="153">
        <v>795.9</v>
      </c>
      <c r="E110" s="153">
        <v>1772.8</v>
      </c>
      <c r="F110" s="153"/>
      <c r="G110" s="66">
        <f t="shared" si="3"/>
        <v>3565.76</v>
      </c>
      <c r="H110" s="66">
        <f>(G110/'NRS Population'!I18)*1000</f>
        <v>197.04686118479222</v>
      </c>
    </row>
    <row r="111" spans="1:8" s="56" customFormat="1" ht="18" customHeight="1">
      <c r="A111" s="174" t="s">
        <v>107</v>
      </c>
      <c r="B111" s="168">
        <v>2012</v>
      </c>
      <c r="C111" s="153">
        <v>876.17</v>
      </c>
      <c r="D111" s="153">
        <v>678.3</v>
      </c>
      <c r="E111" s="153">
        <v>620.80000000000007</v>
      </c>
      <c r="F111" s="153"/>
      <c r="G111" s="66">
        <f t="shared" si="3"/>
        <v>2175.27</v>
      </c>
      <c r="H111" s="66">
        <f>(G111/'NRS Population'!J18)*1000</f>
        <v>119.27784175028786</v>
      </c>
    </row>
    <row r="112" spans="1:8" s="56" customFormat="1" ht="18" customHeight="1">
      <c r="A112" s="174" t="s">
        <v>107</v>
      </c>
      <c r="B112" s="168">
        <v>2013</v>
      </c>
      <c r="C112" s="153">
        <v>943.06</v>
      </c>
      <c r="D112" s="153">
        <v>625.80000000000007</v>
      </c>
      <c r="E112" s="153">
        <v>569.6</v>
      </c>
      <c r="F112" s="153"/>
      <c r="G112" s="66">
        <f t="shared" si="3"/>
        <v>2138.46</v>
      </c>
      <c r="H112" s="66">
        <f>(G112/'NRS Population'!K18)*1000</f>
        <v>116.98998851140654</v>
      </c>
    </row>
    <row r="113" spans="1:8" s="56" customFormat="1" ht="18" customHeight="1">
      <c r="A113" s="174" t="s">
        <v>108</v>
      </c>
      <c r="B113" s="168">
        <v>2004</v>
      </c>
      <c r="C113" s="153">
        <v>3156.26</v>
      </c>
      <c r="D113" s="153">
        <v>7175</v>
      </c>
      <c r="E113" s="153">
        <v>0</v>
      </c>
      <c r="F113" s="153"/>
      <c r="G113" s="66">
        <f t="shared" si="3"/>
        <v>10331.26</v>
      </c>
      <c r="H113" s="66">
        <f>(G113/'NRS Population'!B19)*1000</f>
        <v>580.66883992805754</v>
      </c>
    </row>
    <row r="114" spans="1:8" s="56" customFormat="1" ht="18" customHeight="1">
      <c r="A114" s="174" t="s">
        <v>108</v>
      </c>
      <c r="B114" s="168">
        <v>2005</v>
      </c>
      <c r="C114" s="153">
        <v>5833.89</v>
      </c>
      <c r="D114" s="153">
        <v>8622.25</v>
      </c>
      <c r="E114" s="153">
        <v>0</v>
      </c>
      <c r="F114" s="153"/>
      <c r="G114" s="66">
        <f t="shared" si="3"/>
        <v>14456.14</v>
      </c>
      <c r="H114" s="66">
        <f>(G114/'NRS Population'!C19)*1000</f>
        <v>804.9972157255819</v>
      </c>
    </row>
    <row r="115" spans="1:8" s="56" customFormat="1" ht="18" customHeight="1">
      <c r="A115" s="174" t="s">
        <v>108</v>
      </c>
      <c r="B115" s="168">
        <v>2006</v>
      </c>
      <c r="C115" s="153">
        <v>9815.16</v>
      </c>
      <c r="D115" s="153">
        <v>12015.5</v>
      </c>
      <c r="E115" s="153">
        <v>0</v>
      </c>
      <c r="F115" s="153"/>
      <c r="G115" s="66">
        <f t="shared" si="3"/>
        <v>21830.66</v>
      </c>
      <c r="H115" s="66">
        <f>(G115/'NRS Population'!D19)*1000</f>
        <v>1211.0651281482303</v>
      </c>
    </row>
    <row r="116" spans="1:8" s="56" customFormat="1" ht="18" customHeight="1">
      <c r="A116" s="174" t="s">
        <v>108</v>
      </c>
      <c r="B116" s="168">
        <v>2007</v>
      </c>
      <c r="C116" s="153">
        <v>12084.79</v>
      </c>
      <c r="D116" s="153">
        <v>10606.75</v>
      </c>
      <c r="E116" s="153">
        <v>0</v>
      </c>
      <c r="F116" s="153"/>
      <c r="G116" s="66">
        <f t="shared" si="3"/>
        <v>22691.54</v>
      </c>
      <c r="H116" s="66">
        <f>(G116/'NRS Population'!E19)*1000</f>
        <v>1246.4454820104368</v>
      </c>
    </row>
    <row r="117" spans="1:8" s="56" customFormat="1" ht="18" customHeight="1">
      <c r="A117" s="174" t="s">
        <v>108</v>
      </c>
      <c r="B117" s="168">
        <v>2008</v>
      </c>
      <c r="C117" s="153">
        <v>11574.93</v>
      </c>
      <c r="D117" s="153">
        <v>8772.75</v>
      </c>
      <c r="E117" s="153">
        <v>0</v>
      </c>
      <c r="F117" s="153"/>
      <c r="G117" s="66">
        <f t="shared" si="3"/>
        <v>20347.68</v>
      </c>
      <c r="H117" s="66">
        <f>(G117/'NRS Population'!F19)*1000</f>
        <v>1107.3567346938776</v>
      </c>
    </row>
    <row r="118" spans="1:8" s="56" customFormat="1" ht="18" customHeight="1">
      <c r="A118" s="174" t="s">
        <v>108</v>
      </c>
      <c r="B118" s="168">
        <v>2009</v>
      </c>
      <c r="C118" s="153">
        <v>8195.0499999999993</v>
      </c>
      <c r="D118" s="153">
        <v>9037</v>
      </c>
      <c r="E118" s="153">
        <v>0</v>
      </c>
      <c r="F118" s="153"/>
      <c r="G118" s="66">
        <f t="shared" si="3"/>
        <v>17232.05</v>
      </c>
      <c r="H118" s="66">
        <f>(G118/'NRS Population'!G19)*1000</f>
        <v>923.62384091761805</v>
      </c>
    </row>
    <row r="119" spans="1:8" s="56" customFormat="1" ht="18" customHeight="1">
      <c r="A119" s="174" t="s">
        <v>108</v>
      </c>
      <c r="B119" s="168">
        <v>2010</v>
      </c>
      <c r="C119" s="153">
        <v>15933.59</v>
      </c>
      <c r="D119" s="153">
        <v>20557.25</v>
      </c>
      <c r="E119" s="153">
        <v>1836</v>
      </c>
      <c r="F119" s="153"/>
      <c r="G119" s="66">
        <f t="shared" si="3"/>
        <v>38326.839999999997</v>
      </c>
      <c r="H119" s="66">
        <f>(G119/'NRS Population'!H19)*1000</f>
        <v>2029.3783755162553</v>
      </c>
    </row>
    <row r="120" spans="1:8" s="56" customFormat="1" ht="18" customHeight="1">
      <c r="A120" s="174" t="s">
        <v>108</v>
      </c>
      <c r="B120" s="168">
        <v>2011</v>
      </c>
      <c r="C120" s="153">
        <v>16370.56</v>
      </c>
      <c r="D120" s="153">
        <v>24368.75</v>
      </c>
      <c r="E120" s="153">
        <v>21276.35</v>
      </c>
      <c r="F120" s="153"/>
      <c r="G120" s="66">
        <f t="shared" si="3"/>
        <v>62015.659999999996</v>
      </c>
      <c r="H120" s="66">
        <f>(G120/'NRS Population'!I19)*1000</f>
        <v>3252.6833106052659</v>
      </c>
    </row>
    <row r="121" spans="1:8" s="56" customFormat="1" ht="18" customHeight="1">
      <c r="A121" s="174" t="s">
        <v>108</v>
      </c>
      <c r="B121" s="168">
        <v>2012</v>
      </c>
      <c r="C121" s="153">
        <v>12526.09</v>
      </c>
      <c r="D121" s="153">
        <v>14456.85</v>
      </c>
      <c r="E121" s="153">
        <v>22607.75</v>
      </c>
      <c r="F121" s="153"/>
      <c r="G121" s="66">
        <f t="shared" si="3"/>
        <v>49590.69</v>
      </c>
      <c r="H121" s="66">
        <f>(G121/'NRS Population'!J19)*1000</f>
        <v>2596.9150607457059</v>
      </c>
    </row>
    <row r="122" spans="1:8" s="56" customFormat="1" ht="18" customHeight="1">
      <c r="A122" s="174" t="s">
        <v>108</v>
      </c>
      <c r="B122" s="168">
        <v>2013</v>
      </c>
      <c r="C122" s="153">
        <v>11053.669999999998</v>
      </c>
      <c r="D122" s="153">
        <v>3485.05</v>
      </c>
      <c r="E122" s="153">
        <v>27200.25</v>
      </c>
      <c r="F122" s="153"/>
      <c r="G122" s="66">
        <f t="shared" si="3"/>
        <v>41738.97</v>
      </c>
      <c r="H122" s="66">
        <f>(G122/'NRS Population'!K19)*1000</f>
        <v>2181.4032612104111</v>
      </c>
    </row>
    <row r="123" spans="1:8" s="56" customFormat="1" ht="18" customHeight="1">
      <c r="A123" s="174" t="s">
        <v>109</v>
      </c>
      <c r="B123" s="168">
        <v>2004</v>
      </c>
      <c r="C123" s="153">
        <v>297082.93</v>
      </c>
      <c r="D123" s="153">
        <v>325081.05</v>
      </c>
      <c r="E123" s="153">
        <v>369560.3</v>
      </c>
      <c r="F123" s="153"/>
      <c r="G123" s="66">
        <f t="shared" si="3"/>
        <v>991724.28</v>
      </c>
      <c r="H123" s="66">
        <f>(G123/'NRS Population'!B20)*1000</f>
        <v>3051.6565070358392</v>
      </c>
    </row>
    <row r="124" spans="1:8" s="56" customFormat="1" ht="18" customHeight="1">
      <c r="A124" s="174" t="s">
        <v>109</v>
      </c>
      <c r="B124" s="168">
        <v>2005</v>
      </c>
      <c r="C124" s="153">
        <v>294799.89999999997</v>
      </c>
      <c r="D124" s="153">
        <v>247724.16</v>
      </c>
      <c r="E124" s="153">
        <v>526019.21</v>
      </c>
      <c r="F124" s="153">
        <v>21573.03</v>
      </c>
      <c r="G124" s="66">
        <f t="shared" si="3"/>
        <v>1090116.3</v>
      </c>
      <c r="H124" s="66">
        <f>(G124/'NRS Population'!C20)*1000</f>
        <v>3327.0958467623791</v>
      </c>
    </row>
    <row r="125" spans="1:8" s="56" customFormat="1" ht="18" customHeight="1">
      <c r="A125" s="174" t="s">
        <v>109</v>
      </c>
      <c r="B125" s="168">
        <v>2006</v>
      </c>
      <c r="C125" s="153">
        <v>291949.96000000002</v>
      </c>
      <c r="D125" s="153">
        <v>217054.07999999999</v>
      </c>
      <c r="E125" s="153">
        <v>566920.42000000004</v>
      </c>
      <c r="F125" s="153"/>
      <c r="G125" s="66">
        <f t="shared" si="3"/>
        <v>1075924.46</v>
      </c>
      <c r="H125" s="66">
        <f>(G125/'NRS Population'!D20)*1000</f>
        <v>3256.2722749503655</v>
      </c>
    </row>
    <row r="126" spans="1:8" s="56" customFormat="1" ht="18" customHeight="1">
      <c r="A126" s="174" t="s">
        <v>109</v>
      </c>
      <c r="B126" s="168">
        <v>2007</v>
      </c>
      <c r="C126" s="153">
        <v>420745.88</v>
      </c>
      <c r="D126" s="153">
        <v>209738.16</v>
      </c>
      <c r="E126" s="153">
        <v>663453.01</v>
      </c>
      <c r="F126" s="153"/>
      <c r="G126" s="66">
        <f t="shared" si="3"/>
        <v>1293937.05</v>
      </c>
      <c r="H126" s="66">
        <f>(G126/'NRS Population'!E20)*1000</f>
        <v>3878.3012873349621</v>
      </c>
    </row>
    <row r="127" spans="1:8" s="56" customFormat="1" ht="18" customHeight="1">
      <c r="A127" s="174" t="s">
        <v>109</v>
      </c>
      <c r="B127" s="168">
        <v>2008</v>
      </c>
      <c r="C127" s="153">
        <v>535493.44999999995</v>
      </c>
      <c r="D127" s="153">
        <v>290498.40000000002</v>
      </c>
      <c r="E127" s="153">
        <v>774327.84</v>
      </c>
      <c r="F127" s="153">
        <v>57.3</v>
      </c>
      <c r="G127" s="66">
        <f t="shared" si="3"/>
        <v>1600376.99</v>
      </c>
      <c r="H127" s="66">
        <f>(G127/'NRS Population'!F20)*1000</f>
        <v>4748.1041429317384</v>
      </c>
    </row>
    <row r="128" spans="1:8" s="56" customFormat="1" ht="18" customHeight="1">
      <c r="A128" s="174" t="s">
        <v>109</v>
      </c>
      <c r="B128" s="168">
        <v>2009</v>
      </c>
      <c r="C128" s="153">
        <v>533577.99</v>
      </c>
      <c r="D128" s="153">
        <v>358842.96</v>
      </c>
      <c r="E128" s="153">
        <v>897806.19</v>
      </c>
      <c r="F128" s="153">
        <v>545.61</v>
      </c>
      <c r="G128" s="66">
        <f t="shared" si="3"/>
        <v>1790772.75</v>
      </c>
      <c r="H128" s="66">
        <f>(G128/'NRS Population'!G20)*1000</f>
        <v>5272.7787330769734</v>
      </c>
    </row>
    <row r="129" spans="1:8" s="56" customFormat="1" ht="18" customHeight="1">
      <c r="A129" s="174" t="s">
        <v>109</v>
      </c>
      <c r="B129" s="168">
        <v>2010</v>
      </c>
      <c r="C129" s="153">
        <v>561410.1</v>
      </c>
      <c r="D129" s="153">
        <v>426219.84</v>
      </c>
      <c r="E129" s="153">
        <v>1179035.2</v>
      </c>
      <c r="F129" s="153">
        <v>237.47</v>
      </c>
      <c r="G129" s="66">
        <f t="shared" si="3"/>
        <v>2166902.61</v>
      </c>
      <c r="H129" s="66">
        <f>(G129/'NRS Population'!H20)*1000</f>
        <v>6329.9942159889924</v>
      </c>
    </row>
    <row r="130" spans="1:8" s="56" customFormat="1" ht="18" customHeight="1">
      <c r="A130" s="174" t="s">
        <v>109</v>
      </c>
      <c r="B130" s="168">
        <v>2011</v>
      </c>
      <c r="C130" s="153">
        <v>502555.60999999993</v>
      </c>
      <c r="D130" s="153">
        <v>475444.08</v>
      </c>
      <c r="E130" s="153">
        <v>1184483.44</v>
      </c>
      <c r="F130" s="153">
        <v>2871.8</v>
      </c>
      <c r="G130" s="66">
        <f t="shared" si="3"/>
        <v>2165354.9299999997</v>
      </c>
      <c r="H130" s="66">
        <f>(G130/'NRS Population'!I20)*1000</f>
        <v>6256.5514860124695</v>
      </c>
    </row>
    <row r="131" spans="1:8" s="56" customFormat="1" ht="18" customHeight="1">
      <c r="A131" s="174" t="s">
        <v>109</v>
      </c>
      <c r="B131" s="168">
        <v>2012</v>
      </c>
      <c r="C131" s="153">
        <v>413461.29</v>
      </c>
      <c r="D131" s="153">
        <v>536878.80000000005</v>
      </c>
      <c r="E131" s="153">
        <v>1182210.1200000001</v>
      </c>
      <c r="F131" s="153">
        <v>-268.39</v>
      </c>
      <c r="G131" s="66">
        <f t="shared" ref="G131:G142" si="4">SUM(C131:E131,F131)</f>
        <v>2132281.8199999998</v>
      </c>
      <c r="H131" s="66">
        <f>(G131/'NRS Population'!J20)*1000</f>
        <v>6127.0705439498861</v>
      </c>
    </row>
    <row r="132" spans="1:8" s="56" customFormat="1" ht="18" customHeight="1">
      <c r="A132" s="174" t="s">
        <v>109</v>
      </c>
      <c r="B132" s="168">
        <v>2013</v>
      </c>
      <c r="C132" s="153">
        <v>409437.1700000001</v>
      </c>
      <c r="D132" s="153">
        <v>559699.20000000007</v>
      </c>
      <c r="E132" s="153">
        <v>1192501.24</v>
      </c>
      <c r="F132" s="153">
        <v>6.94</v>
      </c>
      <c r="G132" s="66">
        <f t="shared" si="4"/>
        <v>2161644.5500000003</v>
      </c>
      <c r="H132" s="66">
        <f>(G132/'NRS Population'!K20)*1000</f>
        <v>6197.2332916676232</v>
      </c>
    </row>
    <row r="133" spans="1:8" s="56" customFormat="1" ht="18" customHeight="1">
      <c r="A133" s="174" t="s">
        <v>110</v>
      </c>
      <c r="B133" s="168">
        <v>2004</v>
      </c>
      <c r="C133" s="153">
        <v>74.540000000000006</v>
      </c>
      <c r="D133" s="153">
        <v>94.5</v>
      </c>
      <c r="E133" s="153">
        <v>0</v>
      </c>
      <c r="F133" s="153"/>
      <c r="G133" s="66">
        <f t="shared" si="4"/>
        <v>169.04000000000002</v>
      </c>
      <c r="H133" s="66">
        <f>(G133/'NRS Population'!B21)*1000</f>
        <v>7.6309136872517165</v>
      </c>
    </row>
    <row r="134" spans="1:8" s="56" customFormat="1" ht="18" customHeight="1">
      <c r="A134" s="174" t="s">
        <v>110</v>
      </c>
      <c r="B134" s="168">
        <v>2005</v>
      </c>
      <c r="C134" s="153">
        <v>39.229999999999997</v>
      </c>
      <c r="D134" s="153">
        <v>42</v>
      </c>
      <c r="E134" s="153">
        <v>0</v>
      </c>
      <c r="F134" s="153"/>
      <c r="G134" s="66">
        <f t="shared" si="4"/>
        <v>81.22999999999999</v>
      </c>
      <c r="H134" s="66">
        <f>(G134/'NRS Population'!C21)*1000</f>
        <v>3.6166518254674971</v>
      </c>
    </row>
    <row r="135" spans="1:8" s="56" customFormat="1" ht="18" customHeight="1">
      <c r="A135" s="174" t="s">
        <v>110</v>
      </c>
      <c r="B135" s="168">
        <v>2006</v>
      </c>
      <c r="C135" s="153">
        <v>176.57000000000002</v>
      </c>
      <c r="D135" s="153">
        <v>119</v>
      </c>
      <c r="E135" s="153">
        <v>0</v>
      </c>
      <c r="F135" s="153"/>
      <c r="G135" s="66">
        <f t="shared" si="4"/>
        <v>295.57000000000005</v>
      </c>
      <c r="H135" s="66">
        <f>(G135/'NRS Population'!D21)*1000</f>
        <v>13.067332773332156</v>
      </c>
    </row>
    <row r="136" spans="1:8" s="56" customFormat="1" ht="18" customHeight="1">
      <c r="A136" s="174" t="s">
        <v>110</v>
      </c>
      <c r="B136" s="168">
        <v>2007</v>
      </c>
      <c r="C136" s="153">
        <v>37.83</v>
      </c>
      <c r="D136" s="153">
        <v>10.5</v>
      </c>
      <c r="E136" s="153">
        <v>0</v>
      </c>
      <c r="F136" s="153"/>
      <c r="G136" s="66">
        <f t="shared" si="4"/>
        <v>48.33</v>
      </c>
      <c r="H136" s="66">
        <f>(G136/'NRS Population'!E21)*1000</f>
        <v>2.1185289089554202</v>
      </c>
    </row>
    <row r="137" spans="1:8" s="56" customFormat="1" ht="18" customHeight="1">
      <c r="A137" s="174" t="s">
        <v>110</v>
      </c>
      <c r="B137" s="168">
        <v>2008</v>
      </c>
      <c r="C137" s="153">
        <v>17.47</v>
      </c>
      <c r="D137" s="153">
        <v>7</v>
      </c>
      <c r="E137" s="153">
        <v>0</v>
      </c>
      <c r="F137" s="153"/>
      <c r="G137" s="66">
        <f t="shared" si="4"/>
        <v>24.47</v>
      </c>
      <c r="H137" s="66">
        <f>(G137/'NRS Population'!F21)*1000</f>
        <v>1.0696800139884595</v>
      </c>
    </row>
    <row r="138" spans="1:8" s="56" customFormat="1" ht="18" customHeight="1">
      <c r="A138" s="174" t="s">
        <v>110</v>
      </c>
      <c r="B138" s="168">
        <v>2009</v>
      </c>
      <c r="C138" s="153">
        <v>78.430000000000007</v>
      </c>
      <c r="D138" s="153">
        <v>28</v>
      </c>
      <c r="E138" s="153">
        <v>0</v>
      </c>
      <c r="F138" s="153"/>
      <c r="G138" s="66">
        <f t="shared" si="4"/>
        <v>106.43</v>
      </c>
      <c r="H138" s="66">
        <f>(G138/'NRS Population'!G21)*1000</f>
        <v>4.6177542519958346</v>
      </c>
    </row>
    <row r="139" spans="1:8" s="56" customFormat="1" ht="18" customHeight="1">
      <c r="A139" s="174" t="s">
        <v>110</v>
      </c>
      <c r="B139" s="168">
        <v>2010</v>
      </c>
      <c r="C139" s="153">
        <v>400.47</v>
      </c>
      <c r="D139" s="153">
        <v>322</v>
      </c>
      <c r="E139" s="153">
        <v>0</v>
      </c>
      <c r="F139" s="153"/>
      <c r="G139" s="66">
        <f t="shared" si="4"/>
        <v>722.47</v>
      </c>
      <c r="H139" s="66">
        <f>(G139/'NRS Population'!H21)*1000</f>
        <v>31.079325475350601</v>
      </c>
    </row>
    <row r="140" spans="1:8" s="56" customFormat="1" ht="18" customHeight="1">
      <c r="A140" s="174" t="s">
        <v>110</v>
      </c>
      <c r="B140" s="168">
        <v>2011</v>
      </c>
      <c r="C140" s="153">
        <v>45.23</v>
      </c>
      <c r="D140" s="153">
        <v>77</v>
      </c>
      <c r="E140" s="153">
        <v>0</v>
      </c>
      <c r="F140" s="153"/>
      <c r="G140" s="66">
        <f t="shared" si="4"/>
        <v>122.22999999999999</v>
      </c>
      <c r="H140" s="66">
        <f>(G140/'NRS Population'!I21)*1000</f>
        <v>5.225290697674418</v>
      </c>
    </row>
    <row r="141" spans="1:8" s="56" customFormat="1" ht="18" customHeight="1">
      <c r="A141" s="174" t="s">
        <v>110</v>
      </c>
      <c r="B141" s="168">
        <v>2012</v>
      </c>
      <c r="C141" s="153">
        <v>97.03</v>
      </c>
      <c r="D141" s="153">
        <v>236.25</v>
      </c>
      <c r="E141" s="153">
        <v>0</v>
      </c>
      <c r="F141" s="153"/>
      <c r="G141" s="66">
        <f t="shared" si="4"/>
        <v>333.28</v>
      </c>
      <c r="H141" s="66">
        <f>(G141/'NRS Population'!J21)*1000</f>
        <v>14.289144229120218</v>
      </c>
    </row>
    <row r="142" spans="1:8" s="56" customFormat="1" ht="18" customHeight="1">
      <c r="A142" s="174" t="s">
        <v>110</v>
      </c>
      <c r="B142" s="168">
        <v>2013</v>
      </c>
      <c r="C142" s="153">
        <v>33.840000000000003</v>
      </c>
      <c r="D142" s="153">
        <v>140</v>
      </c>
      <c r="E142" s="153">
        <v>0</v>
      </c>
      <c r="F142" s="153"/>
      <c r="G142" s="66">
        <f t="shared" si="4"/>
        <v>173.84</v>
      </c>
      <c r="H142" s="66">
        <f>(G142/'NRS Population'!K21)*1000</f>
        <v>7.4850376749192682</v>
      </c>
    </row>
    <row r="143" spans="1:8" s="56" customFormat="1" ht="26.85" customHeight="1">
      <c r="F143" s="65"/>
      <c r="G143" s="66"/>
      <c r="H143" s="66"/>
    </row>
  </sheetData>
  <pageMargins left="0.78431372549019618" right="0.78431372549019618" top="0.98039215686274517" bottom="0.98039215686274517" header="0.50980392156862753" footer="0.5098039215686275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8">
    <pageSetUpPr fitToPage="1"/>
  </sheetPr>
  <dimension ref="A1:N45"/>
  <sheetViews>
    <sheetView zoomScale="85" zoomScaleNormal="85" workbookViewId="0"/>
  </sheetViews>
  <sheetFormatPr defaultRowHeight="14.25"/>
  <cols>
    <col min="1" max="1" width="1.7109375" style="49" customWidth="1"/>
    <col min="2" max="2" width="24.28515625" style="49" customWidth="1"/>
    <col min="3" max="8" width="21.28515625" style="49" customWidth="1"/>
    <col min="9" max="16384" width="9.140625" style="94"/>
  </cols>
  <sheetData>
    <row r="1" spans="1:8">
      <c r="A1" s="93"/>
      <c r="B1" s="93"/>
    </row>
    <row r="2" spans="1:8">
      <c r="A2" s="93"/>
      <c r="B2" s="93"/>
      <c r="G2" s="23" t="s">
        <v>0</v>
      </c>
    </row>
    <row r="3" spans="1:8">
      <c r="A3" s="93"/>
      <c r="B3" s="93"/>
    </row>
    <row r="4" spans="1:8">
      <c r="A4" s="93"/>
      <c r="B4" s="93"/>
    </row>
    <row r="5" spans="1:8">
      <c r="A5" s="93"/>
      <c r="B5" s="93"/>
    </row>
    <row r="6" spans="1:8" ht="23.25" customHeight="1">
      <c r="A6" s="93"/>
      <c r="B6" s="24" t="s">
        <v>1</v>
      </c>
    </row>
    <row r="7" spans="1:8" ht="18">
      <c r="A7" s="24"/>
      <c r="B7" s="24" t="s">
        <v>58</v>
      </c>
      <c r="C7" s="25"/>
      <c r="D7" s="25"/>
      <c r="E7" s="25"/>
      <c r="F7" s="25"/>
      <c r="G7" s="25"/>
      <c r="H7" s="25"/>
    </row>
    <row r="8" spans="1:8" ht="18">
      <c r="A8" s="24"/>
      <c r="B8" s="124" t="s">
        <v>151</v>
      </c>
      <c r="C8" s="25"/>
      <c r="D8" s="25"/>
      <c r="E8" s="25"/>
      <c r="F8" s="25"/>
      <c r="G8" s="25"/>
      <c r="H8" s="25"/>
    </row>
    <row r="9" spans="1:8" s="64" customFormat="1" ht="15">
      <c r="A9" s="126"/>
      <c r="B9" s="151" t="s">
        <v>113</v>
      </c>
      <c r="C9" s="152" t="s">
        <v>152</v>
      </c>
      <c r="D9" s="127"/>
      <c r="E9" s="127"/>
      <c r="F9" s="127"/>
      <c r="G9" s="127"/>
      <c r="H9" s="127"/>
    </row>
    <row r="10" spans="1:8" ht="18">
      <c r="A10" s="24"/>
      <c r="B10" s="24"/>
      <c r="C10" s="25"/>
      <c r="D10" s="25"/>
      <c r="E10" s="25"/>
      <c r="F10" s="25"/>
      <c r="G10" s="25"/>
      <c r="H10" s="25"/>
    </row>
    <row r="11" spans="1:8" ht="18" hidden="1">
      <c r="A11" s="24"/>
      <c r="B11" s="133"/>
      <c r="C11" s="134" t="s">
        <v>116</v>
      </c>
      <c r="D11" s="135"/>
      <c r="E11" s="136"/>
      <c r="F11" s="95"/>
      <c r="G11" s="95"/>
      <c r="H11" s="95"/>
    </row>
    <row r="12" spans="1:8" ht="18" hidden="1">
      <c r="A12" s="24"/>
      <c r="B12" s="134" t="s">
        <v>111</v>
      </c>
      <c r="C12" s="133" t="s">
        <v>131</v>
      </c>
      <c r="D12" s="137" t="s">
        <v>132</v>
      </c>
      <c r="E12" s="138" t="s">
        <v>115</v>
      </c>
      <c r="F12" s="95"/>
      <c r="G12" s="95"/>
      <c r="H12" s="95"/>
    </row>
    <row r="13" spans="1:8" ht="18" hidden="1">
      <c r="A13" s="24"/>
      <c r="B13" s="139">
        <v>2004</v>
      </c>
      <c r="C13" s="140">
        <v>373447547.93000001</v>
      </c>
      <c r="D13" s="141">
        <v>4448781</v>
      </c>
      <c r="E13" s="142">
        <v>408876</v>
      </c>
      <c r="F13" s="95"/>
      <c r="G13" s="95"/>
      <c r="H13" s="95"/>
    </row>
    <row r="14" spans="1:8" ht="18" hidden="1">
      <c r="A14" s="24"/>
      <c r="B14" s="143">
        <v>2005</v>
      </c>
      <c r="C14" s="144">
        <v>435586327.88</v>
      </c>
      <c r="D14" s="145">
        <v>4803683</v>
      </c>
      <c r="E14" s="146">
        <v>457092</v>
      </c>
      <c r="F14" s="95"/>
      <c r="G14" s="95"/>
      <c r="H14" s="95"/>
    </row>
    <row r="15" spans="1:8" ht="18" hidden="1">
      <c r="A15" s="24"/>
      <c r="B15" s="143">
        <v>2006</v>
      </c>
      <c r="C15" s="144">
        <v>482888737.32000005</v>
      </c>
      <c r="D15" s="145">
        <v>5085292</v>
      </c>
      <c r="E15" s="146">
        <v>489447</v>
      </c>
      <c r="F15" s="95"/>
      <c r="G15" s="95"/>
      <c r="H15" s="95"/>
    </row>
    <row r="16" spans="1:8" ht="18" hidden="1">
      <c r="A16" s="24"/>
      <c r="B16" s="143">
        <v>2007</v>
      </c>
      <c r="C16" s="144">
        <v>532557996.69</v>
      </c>
      <c r="D16" s="145">
        <v>5470530</v>
      </c>
      <c r="E16" s="146">
        <v>492908</v>
      </c>
      <c r="F16" s="95"/>
      <c r="G16" s="95"/>
      <c r="H16" s="95"/>
    </row>
    <row r="17" spans="1:8" ht="18" hidden="1">
      <c r="A17" s="24"/>
      <c r="B17" s="143">
        <v>2008</v>
      </c>
      <c r="C17" s="144">
        <v>577301231.41999996</v>
      </c>
      <c r="D17" s="145">
        <v>5839081</v>
      </c>
      <c r="E17" s="146">
        <v>493767</v>
      </c>
      <c r="F17" s="95"/>
      <c r="G17" s="95"/>
      <c r="H17" s="95"/>
    </row>
    <row r="18" spans="1:8" ht="18" hidden="1">
      <c r="A18" s="24"/>
      <c r="B18" s="143">
        <v>2009</v>
      </c>
      <c r="C18" s="144">
        <v>605217268.00999999</v>
      </c>
      <c r="D18" s="145">
        <v>6180877</v>
      </c>
      <c r="E18" s="146">
        <v>510063</v>
      </c>
      <c r="F18" s="95"/>
      <c r="G18" s="95"/>
      <c r="H18" s="95"/>
    </row>
    <row r="19" spans="1:8" ht="18" hidden="1">
      <c r="A19" s="24"/>
      <c r="B19" s="143">
        <v>2010</v>
      </c>
      <c r="C19" s="144">
        <v>637689544.5</v>
      </c>
      <c r="D19" s="145">
        <v>6579776</v>
      </c>
      <c r="E19" s="146">
        <v>534674</v>
      </c>
      <c r="F19" s="95"/>
      <c r="G19" s="95"/>
      <c r="H19" s="95"/>
    </row>
    <row r="20" spans="1:8" ht="18" hidden="1">
      <c r="A20" s="24"/>
      <c r="B20" s="143">
        <v>2011</v>
      </c>
      <c r="C20" s="144">
        <v>607752734.33000004</v>
      </c>
      <c r="D20" s="145">
        <v>6440763</v>
      </c>
      <c r="E20" s="146">
        <v>515897</v>
      </c>
      <c r="F20" s="95"/>
      <c r="G20" s="95"/>
      <c r="H20" s="95"/>
    </row>
    <row r="21" spans="1:8" ht="18" hidden="1">
      <c r="A21" s="24"/>
      <c r="B21" s="143">
        <v>2012</v>
      </c>
      <c r="C21" s="144">
        <v>567760070.61000001</v>
      </c>
      <c r="D21" s="145">
        <v>6327988</v>
      </c>
      <c r="E21" s="146">
        <v>488982</v>
      </c>
      <c r="F21" s="95"/>
      <c r="G21" s="95"/>
      <c r="H21" s="95"/>
    </row>
    <row r="22" spans="1:8" ht="18" hidden="1">
      <c r="A22" s="24"/>
      <c r="B22" s="143">
        <v>2013</v>
      </c>
      <c r="C22" s="144">
        <v>531572240.5</v>
      </c>
      <c r="D22" s="145">
        <v>6120077</v>
      </c>
      <c r="E22" s="146">
        <v>464639</v>
      </c>
      <c r="F22" s="95"/>
      <c r="G22" s="95"/>
      <c r="H22" s="95"/>
    </row>
    <row r="23" spans="1:8" ht="18" hidden="1">
      <c r="A23" s="24"/>
      <c r="B23" s="143" t="s">
        <v>168</v>
      </c>
      <c r="C23" s="144"/>
      <c r="D23" s="145"/>
      <c r="E23" s="146"/>
      <c r="F23" s="95"/>
      <c r="G23" s="95"/>
      <c r="H23" s="95"/>
    </row>
    <row r="24" spans="1:8" ht="18" hidden="1">
      <c r="A24" s="24"/>
      <c r="B24" s="147" t="s">
        <v>114</v>
      </c>
      <c r="C24" s="148">
        <v>5351773699.1899996</v>
      </c>
      <c r="D24" s="149">
        <v>57296848</v>
      </c>
      <c r="E24" s="150">
        <v>4856345</v>
      </c>
      <c r="F24" s="95"/>
      <c r="G24" s="95"/>
      <c r="H24" s="95"/>
    </row>
    <row r="25" spans="1:8" ht="27">
      <c r="B25" s="27" t="s">
        <v>3</v>
      </c>
      <c r="C25" s="91" t="s">
        <v>146</v>
      </c>
      <c r="D25" s="92" t="s">
        <v>147</v>
      </c>
      <c r="E25" s="92" t="s">
        <v>148</v>
      </c>
      <c r="F25" s="92" t="s">
        <v>90</v>
      </c>
      <c r="G25" s="92" t="s">
        <v>91</v>
      </c>
      <c r="H25" s="36" t="s">
        <v>92</v>
      </c>
    </row>
    <row r="26" spans="1:8">
      <c r="B26" s="28" t="s">
        <v>4</v>
      </c>
      <c r="C26" s="87">
        <f>C13</f>
        <v>373447547.93000001</v>
      </c>
      <c r="D26" s="88">
        <f>D13</f>
        <v>4448781</v>
      </c>
      <c r="E26" s="88">
        <f>E13</f>
        <v>408876</v>
      </c>
      <c r="F26" s="88">
        <f>D26/E26</f>
        <v>10.880513896633698</v>
      </c>
      <c r="G26" s="88">
        <f>C26/E26</f>
        <v>913.35159786830241</v>
      </c>
      <c r="H26" s="96">
        <f>C26/D26</f>
        <v>83.943792227578754</v>
      </c>
    </row>
    <row r="27" spans="1:8">
      <c r="B27" s="28" t="s">
        <v>5</v>
      </c>
      <c r="C27" s="87">
        <f t="shared" ref="C27:E35" si="0">C14</f>
        <v>435586327.88</v>
      </c>
      <c r="D27" s="88">
        <f t="shared" si="0"/>
        <v>4803683</v>
      </c>
      <c r="E27" s="88">
        <f t="shared" si="0"/>
        <v>457092</v>
      </c>
      <c r="F27" s="88">
        <f t="shared" ref="F27:F35" si="1">D27/E27</f>
        <v>10.509225713860667</v>
      </c>
      <c r="G27" s="88">
        <f t="shared" ref="G27:G35" si="2">C27/E27</f>
        <v>952.95110804827038</v>
      </c>
      <c r="H27" s="96">
        <f t="shared" ref="H27:H35" si="3">C27/D27</f>
        <v>90.677575493636866</v>
      </c>
    </row>
    <row r="28" spans="1:8">
      <c r="B28" s="28" t="s">
        <v>60</v>
      </c>
      <c r="C28" s="87">
        <f t="shared" si="0"/>
        <v>482888737.32000005</v>
      </c>
      <c r="D28" s="88">
        <f t="shared" si="0"/>
        <v>5085292</v>
      </c>
      <c r="E28" s="88">
        <f t="shared" si="0"/>
        <v>489447</v>
      </c>
      <c r="F28" s="88">
        <f t="shared" si="1"/>
        <v>10.389872652197276</v>
      </c>
      <c r="G28" s="88">
        <f t="shared" si="2"/>
        <v>986.60066834611314</v>
      </c>
      <c r="H28" s="96">
        <f t="shared" si="3"/>
        <v>94.95791732706796</v>
      </c>
    </row>
    <row r="29" spans="1:8">
      <c r="B29" s="28" t="s">
        <v>7</v>
      </c>
      <c r="C29" s="87">
        <f t="shared" si="0"/>
        <v>532557996.69</v>
      </c>
      <c r="D29" s="88">
        <f t="shared" si="0"/>
        <v>5470530</v>
      </c>
      <c r="E29" s="88">
        <f t="shared" si="0"/>
        <v>492908</v>
      </c>
      <c r="F29" s="88">
        <f t="shared" si="1"/>
        <v>11.098480852410592</v>
      </c>
      <c r="G29" s="88">
        <f t="shared" si="2"/>
        <v>1080.4409680711208</v>
      </c>
      <c r="H29" s="96">
        <f t="shared" si="3"/>
        <v>97.350347533054389</v>
      </c>
    </row>
    <row r="30" spans="1:8">
      <c r="B30" s="28" t="s">
        <v>8</v>
      </c>
      <c r="C30" s="87">
        <f t="shared" si="0"/>
        <v>577301231.41999996</v>
      </c>
      <c r="D30" s="88">
        <f t="shared" si="0"/>
        <v>5839081</v>
      </c>
      <c r="E30" s="88">
        <f t="shared" si="0"/>
        <v>493767</v>
      </c>
      <c r="F30" s="88">
        <f t="shared" si="1"/>
        <v>11.825579676244059</v>
      </c>
      <c r="G30" s="88">
        <f t="shared" si="2"/>
        <v>1169.1774286657471</v>
      </c>
      <c r="H30" s="96">
        <f t="shared" si="3"/>
        <v>98.868508832126139</v>
      </c>
    </row>
    <row r="31" spans="1:8">
      <c r="B31" s="28" t="s">
        <v>9</v>
      </c>
      <c r="C31" s="87">
        <f>C18</f>
        <v>605217268.00999999</v>
      </c>
      <c r="D31" s="88">
        <f t="shared" si="0"/>
        <v>6180877</v>
      </c>
      <c r="E31" s="88">
        <f t="shared" si="0"/>
        <v>510063</v>
      </c>
      <c r="F31" s="88">
        <f t="shared" si="1"/>
        <v>12.117869753344195</v>
      </c>
      <c r="G31" s="88">
        <f t="shared" si="2"/>
        <v>1186.5539511981854</v>
      </c>
      <c r="H31" s="96">
        <f t="shared" si="3"/>
        <v>97.917701324585494</v>
      </c>
    </row>
    <row r="32" spans="1:8">
      <c r="B32" s="28" t="s">
        <v>10</v>
      </c>
      <c r="C32" s="87">
        <f t="shared" si="0"/>
        <v>637689544.5</v>
      </c>
      <c r="D32" s="88">
        <f t="shared" si="0"/>
        <v>6579776</v>
      </c>
      <c r="E32" s="88">
        <f t="shared" si="0"/>
        <v>534674</v>
      </c>
      <c r="F32" s="88">
        <f t="shared" si="1"/>
        <v>12.306145426933048</v>
      </c>
      <c r="G32" s="88">
        <f t="shared" si="2"/>
        <v>1192.6698221720151</v>
      </c>
      <c r="H32" s="96">
        <f t="shared" si="3"/>
        <v>96.916603923902571</v>
      </c>
    </row>
    <row r="33" spans="2:14">
      <c r="B33" s="28" t="s">
        <v>11</v>
      </c>
      <c r="C33" s="87">
        <f t="shared" si="0"/>
        <v>607752734.33000004</v>
      </c>
      <c r="D33" s="88">
        <f t="shared" si="0"/>
        <v>6440763</v>
      </c>
      <c r="E33" s="88">
        <f t="shared" si="0"/>
        <v>515897</v>
      </c>
      <c r="F33" s="88">
        <f t="shared" si="1"/>
        <v>12.484590916403857</v>
      </c>
      <c r="G33" s="88">
        <f t="shared" si="2"/>
        <v>1178.0505301058158</v>
      </c>
      <c r="H33" s="96">
        <f t="shared" si="3"/>
        <v>94.360362946129214</v>
      </c>
    </row>
    <row r="34" spans="2:14">
      <c r="B34" s="28" t="s">
        <v>38</v>
      </c>
      <c r="C34" s="87">
        <f t="shared" si="0"/>
        <v>567760070.61000001</v>
      </c>
      <c r="D34" s="88">
        <f t="shared" si="0"/>
        <v>6327988</v>
      </c>
      <c r="E34" s="88">
        <f t="shared" si="0"/>
        <v>488982</v>
      </c>
      <c r="F34" s="88">
        <f t="shared" si="1"/>
        <v>12.94114711788982</v>
      </c>
      <c r="G34" s="88">
        <f t="shared" si="2"/>
        <v>1161.1062791881909</v>
      </c>
      <c r="H34" s="96">
        <f t="shared" si="3"/>
        <v>89.722052350604969</v>
      </c>
    </row>
    <row r="35" spans="2:14">
      <c r="B35" s="28" t="s">
        <v>167</v>
      </c>
      <c r="C35" s="87">
        <f t="shared" si="0"/>
        <v>531572240.5</v>
      </c>
      <c r="D35" s="88">
        <f t="shared" si="0"/>
        <v>6120077</v>
      </c>
      <c r="E35" s="88">
        <f t="shared" si="0"/>
        <v>464639</v>
      </c>
      <c r="F35" s="88">
        <f t="shared" si="1"/>
        <v>13.171681671146848</v>
      </c>
      <c r="G35" s="88">
        <f t="shared" si="2"/>
        <v>1144.0542883830242</v>
      </c>
      <c r="H35" s="96">
        <f t="shared" si="3"/>
        <v>86.857116421901225</v>
      </c>
    </row>
    <row r="36" spans="2:14">
      <c r="B36" s="97"/>
      <c r="C36" s="97"/>
      <c r="D36" s="97"/>
      <c r="E36" s="97"/>
      <c r="F36" s="97"/>
      <c r="G36" s="97"/>
      <c r="H36" s="97"/>
      <c r="I36" s="49"/>
      <c r="J36" s="49"/>
      <c r="K36" s="49"/>
      <c r="L36" s="50"/>
    </row>
    <row r="37" spans="2:14">
      <c r="I37" s="49"/>
      <c r="J37" s="49"/>
      <c r="K37" s="49"/>
      <c r="L37" s="49"/>
      <c r="M37" s="49"/>
      <c r="N37" s="49"/>
    </row>
    <row r="38" spans="2:14">
      <c r="H38" s="98" t="s">
        <v>16</v>
      </c>
      <c r="I38" s="49"/>
      <c r="J38" s="49"/>
      <c r="K38" s="49"/>
      <c r="L38" s="49"/>
      <c r="M38" s="49"/>
      <c r="N38" s="49"/>
    </row>
    <row r="39" spans="2:14">
      <c r="B39" s="49" t="s">
        <v>84</v>
      </c>
      <c r="I39" s="49"/>
      <c r="J39" s="49"/>
      <c r="K39" s="49"/>
      <c r="L39" s="49"/>
      <c r="M39" s="49"/>
      <c r="N39" s="49"/>
    </row>
    <row r="40" spans="2:14">
      <c r="B40" s="49" t="s">
        <v>85</v>
      </c>
      <c r="I40" s="49"/>
      <c r="J40" s="49"/>
      <c r="K40" s="49"/>
      <c r="L40" s="49"/>
      <c r="M40" s="49"/>
      <c r="N40" s="49"/>
    </row>
    <row r="41" spans="2:14">
      <c r="B41" s="49" t="s">
        <v>86</v>
      </c>
      <c r="I41" s="49"/>
      <c r="J41" s="49"/>
      <c r="K41" s="49"/>
      <c r="L41" s="49"/>
      <c r="M41" s="49"/>
      <c r="N41" s="49"/>
    </row>
    <row r="42" spans="2:14">
      <c r="B42" s="49" t="s">
        <v>87</v>
      </c>
      <c r="I42" s="49"/>
      <c r="J42" s="49"/>
      <c r="K42" s="49"/>
      <c r="L42" s="49"/>
      <c r="M42" s="49"/>
      <c r="N42" s="49"/>
    </row>
    <row r="43" spans="2:14">
      <c r="B43" s="49" t="s">
        <v>88</v>
      </c>
      <c r="I43" s="49"/>
      <c r="J43" s="49"/>
      <c r="K43" s="49"/>
      <c r="L43" s="49"/>
      <c r="M43" s="49"/>
      <c r="N43" s="49"/>
    </row>
    <row r="44" spans="2:14">
      <c r="B44" s="49" t="s">
        <v>89</v>
      </c>
      <c r="I44" s="49"/>
      <c r="J44" s="49"/>
      <c r="K44" s="49"/>
      <c r="L44" s="49"/>
      <c r="M44" s="49"/>
      <c r="N44" s="49"/>
    </row>
    <row r="45" spans="2:14">
      <c r="B45" s="49" t="s">
        <v>155</v>
      </c>
    </row>
  </sheetData>
  <pageMargins left="0.70866141732283472" right="0.70866141732283472" top="0.74803149606299213" bottom="0.74803149606299213" header="0.31496062992125984" footer="0.31496062992125984"/>
  <pageSetup paperSize="9" scale="86" orientation="landscape" r:id="rId2"/>
  <colBreaks count="1" manualBreakCount="1">
    <brk id="8"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Intro</vt:lpstr>
      <vt:lpstr>Changes to data</vt:lpstr>
      <vt:lpstr>WHO DDD Values</vt:lpstr>
      <vt:lpstr>Table 1- Scotland Summary Data </vt:lpstr>
      <vt:lpstr>Table 2 - NHS Board Data</vt:lpstr>
      <vt:lpstr>Table 2 DATA</vt:lpstr>
      <vt:lpstr>Table 3 -Methadone Costs &amp; Fees</vt:lpstr>
      <vt:lpstr>Table 3 DATA</vt:lpstr>
      <vt:lpstr>Table 4 - Methadone dispensing</vt:lpstr>
      <vt:lpstr>Table 4 DATA</vt:lpstr>
      <vt:lpstr>NRS Population</vt:lpstr>
      <vt:lpstr>Chart data</vt:lpstr>
      <vt:lpstr>Chart</vt:lpstr>
      <vt:lpstr>'Changes to data'!Print_Area</vt:lpstr>
      <vt:lpstr>Intro!Print_Area</vt:lpstr>
      <vt:lpstr>'Table 1- Scotland Summary Data '!Print_Area</vt:lpstr>
      <vt:lpstr>'Table 2 - NHS Board Data'!Print_Area</vt:lpstr>
      <vt:lpstr>'Table 3 -Methadone Costs &amp; Fees'!Print_Area</vt:lpstr>
      <vt:lpstr>'Table 4 - Methadone dispensing'!Print_Area</vt:lpstr>
      <vt:lpstr>'WHO DDD Values'!Print_Area</vt:lpstr>
    </vt:vector>
  </TitlesOfParts>
  <Company>NHS NSS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lucyai01</dc:creator>
  <cp:lastModifiedBy>lucyai01</cp:lastModifiedBy>
  <cp:lastPrinted>2014-01-08T14:58:52Z</cp:lastPrinted>
  <dcterms:created xsi:type="dcterms:W3CDTF">2013-03-27T16:03:03Z</dcterms:created>
  <dcterms:modified xsi:type="dcterms:W3CDTF">2014-08-27T08:18:33Z</dcterms:modified>
</cp:coreProperties>
</file>