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pivotTables/pivotTable3.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2015" windowHeight="10095" tabRatio="923"/>
  </bookViews>
  <sheets>
    <sheet name="Introduction" sheetId="2" r:id="rId1"/>
    <sheet name="Changes to data" sheetId="36" r:id="rId2"/>
    <sheet name="WHO DDD Values" sheetId="4" r:id="rId3"/>
    <sheet name="Table 1- Scotland Summary Data " sheetId="5" r:id="rId4"/>
    <sheet name="Table 2 - NHS Board Data" sheetId="19" r:id="rId5"/>
    <sheet name="Table 2 DATA" sheetId="24" state="hidden" r:id="rId6"/>
    <sheet name="Table 3 -Methadone Costs &amp; Fees" sheetId="15" r:id="rId7"/>
    <sheet name="Table 3 DATA" sheetId="28" state="hidden" r:id="rId8"/>
    <sheet name="Table 4 - Methadone dispensing" sheetId="16" r:id="rId9"/>
    <sheet name="Table 4 DATA" sheetId="30" state="hidden" r:id="rId10"/>
    <sheet name="NRS Population" sheetId="32" state="hidden" r:id="rId11"/>
    <sheet name="Chart data" sheetId="33" state="hidden" r:id="rId12"/>
    <sheet name="Table 5 - CHI Capture" sheetId="37" r:id="rId13"/>
    <sheet name="Chart" sheetId="34" r:id="rId14"/>
  </sheets>
  <definedNames>
    <definedName name="_xlnm._FilterDatabase" localSheetId="5" hidden="1">'Table 2 DATA'!$B$2:$G$645</definedName>
    <definedName name="_xlnm._FilterDatabase" localSheetId="7" hidden="1">'Table 3 DATA'!$A$2:$I$142</definedName>
    <definedName name="Databa">#REF!</definedName>
    <definedName name="_xlnm.Database" localSheetId="1">#REF!</definedName>
    <definedName name="_xlnm.Database">#REF!</definedName>
    <definedName name="_xlnm.Print_Area" localSheetId="1">'Changes to data'!$B$2:$J$8</definedName>
    <definedName name="_xlnm.Print_Area" localSheetId="0">Introduction!$B$2:$J$34</definedName>
    <definedName name="_xlnm.Print_Area" localSheetId="3">'Table 1- Scotland Summary Data '!$B$2:$L$71</definedName>
    <definedName name="_xlnm.Print_Area" localSheetId="4">'Table 2 - NHS Board Data'!$B$2:$L$122</definedName>
    <definedName name="_xlnm.Print_Area" localSheetId="6">'Table 3 -Methadone Costs &amp; Fees'!$B$2:$H$47</definedName>
    <definedName name="_xlnm.Print_Area" localSheetId="8">'Table 4 - Methadone dispensing'!$B$2:$H$45</definedName>
    <definedName name="_xlnm.Print_Area" localSheetId="2">'WHO DDD Values'!$B$2:$F$17</definedName>
  </definedNames>
  <calcPr calcId="125725"/>
  <pivotCaches>
    <pivotCache cacheId="0" r:id="rId15"/>
    <pivotCache cacheId="1" r:id="rId16"/>
    <pivotCache cacheId="2" r:id="rId17"/>
  </pivotCaches>
</workbook>
</file>

<file path=xl/calcChain.xml><?xml version="1.0" encoding="utf-8"?>
<calcChain xmlns="http://schemas.openxmlformats.org/spreadsheetml/2006/main">
  <c r="I3" i="28"/>
  <c r="H3"/>
  <c r="C38" i="19"/>
  <c r="L17" i="5"/>
  <c r="K17"/>
  <c r="J17"/>
  <c r="I17"/>
  <c r="H17"/>
  <c r="G17"/>
  <c r="F17"/>
  <c r="E17"/>
  <c r="D17"/>
  <c r="C17"/>
  <c r="L27"/>
  <c r="K27"/>
  <c r="J27"/>
  <c r="I27"/>
  <c r="H27"/>
  <c r="G27"/>
  <c r="F27"/>
  <c r="E27"/>
  <c r="D27"/>
  <c r="C27"/>
  <c r="C37"/>
  <c r="L37"/>
  <c r="K37"/>
  <c r="J37"/>
  <c r="I37"/>
  <c r="H37"/>
  <c r="G37"/>
  <c r="F37"/>
  <c r="E37"/>
  <c r="D37"/>
  <c r="G29" i="15"/>
  <c r="G30"/>
  <c r="G31"/>
  <c r="G32"/>
  <c r="G33"/>
  <c r="G34"/>
  <c r="G35"/>
  <c r="G36"/>
  <c r="G37"/>
  <c r="G28"/>
  <c r="H4" i="28"/>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D66" i="5"/>
  <c r="E66"/>
  <c r="F66"/>
  <c r="G66"/>
  <c r="H66"/>
  <c r="I66"/>
  <c r="J66"/>
  <c r="K66"/>
  <c r="L66"/>
  <c r="C66"/>
  <c r="D56"/>
  <c r="E56"/>
  <c r="F56"/>
  <c r="G56"/>
  <c r="H56"/>
  <c r="I56"/>
  <c r="J56"/>
  <c r="K56"/>
  <c r="L56"/>
  <c r="C56"/>
  <c r="D46"/>
  <c r="E46"/>
  <c r="F46"/>
  <c r="G46"/>
  <c r="H46"/>
  <c r="I46"/>
  <c r="J46"/>
  <c r="K46"/>
  <c r="L46"/>
  <c r="C46"/>
  <c r="C26" i="16"/>
  <c r="E28" i="15"/>
  <c r="I45" i="28"/>
  <c r="I44"/>
  <c r="I43"/>
  <c r="I4"/>
  <c r="E83" i="19"/>
  <c r="I5" i="28"/>
  <c r="I6"/>
  <c r="C31" i="16"/>
  <c r="C82" i="19"/>
  <c r="C29" i="15"/>
  <c r="I8" i="28"/>
  <c r="I9"/>
  <c r="I10"/>
  <c r="I13"/>
  <c r="I14"/>
  <c r="I15"/>
  <c r="I16"/>
  <c r="I17"/>
  <c r="I18"/>
  <c r="I19"/>
  <c r="I20"/>
  <c r="I21"/>
  <c r="I22"/>
  <c r="I23"/>
  <c r="I24"/>
  <c r="I25"/>
  <c r="I26"/>
  <c r="I27"/>
  <c r="I28"/>
  <c r="I29"/>
  <c r="I30"/>
  <c r="I31"/>
  <c r="I32"/>
  <c r="I33"/>
  <c r="I34"/>
  <c r="I35"/>
  <c r="I36"/>
  <c r="I37"/>
  <c r="I38"/>
  <c r="I39"/>
  <c r="I40"/>
  <c r="I41"/>
  <c r="I42"/>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D26" i="16"/>
  <c r="E26"/>
  <c r="G26"/>
  <c r="D27"/>
  <c r="E27"/>
  <c r="D28"/>
  <c r="E28"/>
  <c r="D29"/>
  <c r="E29"/>
  <c r="D30"/>
  <c r="E30"/>
  <c r="D31"/>
  <c r="E31"/>
  <c r="D32"/>
  <c r="E32"/>
  <c r="F32"/>
  <c r="D33"/>
  <c r="E33"/>
  <c r="D34"/>
  <c r="E34"/>
  <c r="D35"/>
  <c r="E35"/>
  <c r="C27"/>
  <c r="C28"/>
  <c r="H28"/>
  <c r="C29"/>
  <c r="C30"/>
  <c r="G30"/>
  <c r="C32"/>
  <c r="C33"/>
  <c r="H33"/>
  <c r="C34"/>
  <c r="H34"/>
  <c r="C35"/>
  <c r="H35"/>
  <c r="D28" i="15"/>
  <c r="F28"/>
  <c r="D29"/>
  <c r="E29"/>
  <c r="F29"/>
  <c r="D30"/>
  <c r="E30"/>
  <c r="F30"/>
  <c r="D31"/>
  <c r="E31"/>
  <c r="F31"/>
  <c r="D32"/>
  <c r="E32"/>
  <c r="F32"/>
  <c r="D33"/>
  <c r="E33"/>
  <c r="F33"/>
  <c r="D34"/>
  <c r="E34"/>
  <c r="F34"/>
  <c r="D35"/>
  <c r="E35"/>
  <c r="F35"/>
  <c r="D36"/>
  <c r="E36"/>
  <c r="F36"/>
  <c r="D37"/>
  <c r="E37"/>
  <c r="F37"/>
  <c r="C30"/>
  <c r="C31"/>
  <c r="C32"/>
  <c r="C33"/>
  <c r="C34"/>
  <c r="C35"/>
  <c r="C36"/>
  <c r="C37"/>
  <c r="C28"/>
  <c r="C83" i="19"/>
  <c r="D83"/>
  <c r="F83"/>
  <c r="G83"/>
  <c r="H83"/>
  <c r="H105"/>
  <c r="I83"/>
  <c r="J83"/>
  <c r="J105"/>
  <c r="K83"/>
  <c r="L83"/>
  <c r="L105"/>
  <c r="C84"/>
  <c r="D84"/>
  <c r="E84"/>
  <c r="F84"/>
  <c r="G84"/>
  <c r="G106"/>
  <c r="H84"/>
  <c r="I84"/>
  <c r="I106"/>
  <c r="J84"/>
  <c r="K84"/>
  <c r="L84"/>
  <c r="L106"/>
  <c r="C85"/>
  <c r="D85"/>
  <c r="E85"/>
  <c r="E107"/>
  <c r="F85"/>
  <c r="G85"/>
  <c r="G107"/>
  <c r="H85"/>
  <c r="I85"/>
  <c r="J85"/>
  <c r="K85"/>
  <c r="L85"/>
  <c r="L107"/>
  <c r="C86"/>
  <c r="D86"/>
  <c r="E86"/>
  <c r="F86"/>
  <c r="G86"/>
  <c r="H86"/>
  <c r="H108"/>
  <c r="I86"/>
  <c r="J86"/>
  <c r="J108"/>
  <c r="K86"/>
  <c r="L86"/>
  <c r="L108"/>
  <c r="C87"/>
  <c r="D87"/>
  <c r="E87"/>
  <c r="F87"/>
  <c r="G87"/>
  <c r="H87"/>
  <c r="H109"/>
  <c r="I87"/>
  <c r="J87"/>
  <c r="J109"/>
  <c r="K87"/>
  <c r="L87"/>
  <c r="L109"/>
  <c r="C88"/>
  <c r="D88"/>
  <c r="E88"/>
  <c r="F88"/>
  <c r="G88"/>
  <c r="G110"/>
  <c r="H88"/>
  <c r="I88"/>
  <c r="I110"/>
  <c r="J88"/>
  <c r="K88"/>
  <c r="L88"/>
  <c r="L110"/>
  <c r="C89"/>
  <c r="D89"/>
  <c r="E89"/>
  <c r="E111"/>
  <c r="F89"/>
  <c r="G89"/>
  <c r="G111"/>
  <c r="H89"/>
  <c r="I89"/>
  <c r="J89"/>
  <c r="K89"/>
  <c r="L89"/>
  <c r="L111"/>
  <c r="C90"/>
  <c r="D90"/>
  <c r="E90"/>
  <c r="F90"/>
  <c r="G90"/>
  <c r="H90"/>
  <c r="H112"/>
  <c r="I90"/>
  <c r="J90"/>
  <c r="J112"/>
  <c r="K90"/>
  <c r="L90"/>
  <c r="L112"/>
  <c r="C91"/>
  <c r="D91"/>
  <c r="E91"/>
  <c r="F91"/>
  <c r="G91"/>
  <c r="H91"/>
  <c r="H113"/>
  <c r="I91"/>
  <c r="J91"/>
  <c r="J113"/>
  <c r="K91"/>
  <c r="L91"/>
  <c r="L113"/>
  <c r="C92"/>
  <c r="C114"/>
  <c r="D92"/>
  <c r="E92"/>
  <c r="F92"/>
  <c r="G92"/>
  <c r="H92"/>
  <c r="H114"/>
  <c r="I92"/>
  <c r="J92"/>
  <c r="J114"/>
  <c r="K92"/>
  <c r="L92"/>
  <c r="L114"/>
  <c r="C93"/>
  <c r="D93"/>
  <c r="D115"/>
  <c r="E93"/>
  <c r="F93"/>
  <c r="G93"/>
  <c r="G115"/>
  <c r="H93"/>
  <c r="H115"/>
  <c r="I93"/>
  <c r="J93"/>
  <c r="J115"/>
  <c r="K93"/>
  <c r="L93"/>
  <c r="L115"/>
  <c r="C94"/>
  <c r="D94"/>
  <c r="E94"/>
  <c r="F94"/>
  <c r="G94"/>
  <c r="H94"/>
  <c r="H116"/>
  <c r="I94"/>
  <c r="J94"/>
  <c r="J116"/>
  <c r="K94"/>
  <c r="L94"/>
  <c r="L116"/>
  <c r="C95"/>
  <c r="C117"/>
  <c r="D95"/>
  <c r="D117"/>
  <c r="E95"/>
  <c r="E117"/>
  <c r="F95"/>
  <c r="G95"/>
  <c r="H95"/>
  <c r="I95"/>
  <c r="J95"/>
  <c r="K95"/>
  <c r="K117"/>
  <c r="L95"/>
  <c r="L117"/>
  <c r="D82"/>
  <c r="E82"/>
  <c r="F82"/>
  <c r="G82"/>
  <c r="G104"/>
  <c r="H82"/>
  <c r="H104"/>
  <c r="I82"/>
  <c r="I104"/>
  <c r="J82"/>
  <c r="K82"/>
  <c r="K104"/>
  <c r="L82"/>
  <c r="L104"/>
  <c r="D60"/>
  <c r="E60"/>
  <c r="F60"/>
  <c r="G60"/>
  <c r="H60"/>
  <c r="I60"/>
  <c r="J60"/>
  <c r="K60"/>
  <c r="L60"/>
  <c r="D61"/>
  <c r="E61"/>
  <c r="F61"/>
  <c r="G61"/>
  <c r="H61"/>
  <c r="I61"/>
  <c r="J61"/>
  <c r="K61"/>
  <c r="L61"/>
  <c r="D62"/>
  <c r="E62"/>
  <c r="F62"/>
  <c r="G62"/>
  <c r="H62"/>
  <c r="I62"/>
  <c r="J62"/>
  <c r="K62"/>
  <c r="L62"/>
  <c r="D63"/>
  <c r="E63"/>
  <c r="F63"/>
  <c r="G63"/>
  <c r="H63"/>
  <c r="I63"/>
  <c r="J63"/>
  <c r="K63"/>
  <c r="L63"/>
  <c r="D64"/>
  <c r="E64"/>
  <c r="F64"/>
  <c r="G64"/>
  <c r="H64"/>
  <c r="I64"/>
  <c r="J64"/>
  <c r="K64"/>
  <c r="L64"/>
  <c r="D65"/>
  <c r="E65"/>
  <c r="F65"/>
  <c r="G65"/>
  <c r="H65"/>
  <c r="I65"/>
  <c r="J65"/>
  <c r="K65"/>
  <c r="L65"/>
  <c r="D66"/>
  <c r="E66"/>
  <c r="F66"/>
  <c r="G66"/>
  <c r="H66"/>
  <c r="I66"/>
  <c r="J66"/>
  <c r="K66"/>
  <c r="L66"/>
  <c r="D67"/>
  <c r="E67"/>
  <c r="F67"/>
  <c r="G67"/>
  <c r="H67"/>
  <c r="I67"/>
  <c r="J67"/>
  <c r="K67"/>
  <c r="L67"/>
  <c r="D68"/>
  <c r="E68"/>
  <c r="F68"/>
  <c r="G68"/>
  <c r="H68"/>
  <c r="I68"/>
  <c r="J68"/>
  <c r="K68"/>
  <c r="L68"/>
  <c r="D69"/>
  <c r="E69"/>
  <c r="F69"/>
  <c r="G69"/>
  <c r="H69"/>
  <c r="I69"/>
  <c r="J69"/>
  <c r="K69"/>
  <c r="L69"/>
  <c r="D70"/>
  <c r="E70"/>
  <c r="F70"/>
  <c r="G70"/>
  <c r="H70"/>
  <c r="I70"/>
  <c r="J70"/>
  <c r="K70"/>
  <c r="L70"/>
  <c r="D71"/>
  <c r="E71"/>
  <c r="F71"/>
  <c r="G71"/>
  <c r="H71"/>
  <c r="I71"/>
  <c r="J71"/>
  <c r="K71"/>
  <c r="L71"/>
  <c r="D72"/>
  <c r="E72"/>
  <c r="F72"/>
  <c r="G72"/>
  <c r="H72"/>
  <c r="I72"/>
  <c r="J72"/>
  <c r="K72"/>
  <c r="L72"/>
  <c r="D73"/>
  <c r="E73"/>
  <c r="F73"/>
  <c r="G73"/>
  <c r="H73"/>
  <c r="I73"/>
  <c r="J73"/>
  <c r="K73"/>
  <c r="L73"/>
  <c r="C60"/>
  <c r="C61"/>
  <c r="C62"/>
  <c r="C63"/>
  <c r="C64"/>
  <c r="C65"/>
  <c r="C66"/>
  <c r="C67"/>
  <c r="C68"/>
  <c r="C69"/>
  <c r="C70"/>
  <c r="C71"/>
  <c r="C72"/>
  <c r="C73"/>
  <c r="D38"/>
  <c r="E38"/>
  <c r="F38"/>
  <c r="G38"/>
  <c r="H38"/>
  <c r="I38"/>
  <c r="J38"/>
  <c r="K38"/>
  <c r="L38"/>
  <c r="D39"/>
  <c r="E39"/>
  <c r="F39"/>
  <c r="G39"/>
  <c r="H39"/>
  <c r="I39"/>
  <c r="J39"/>
  <c r="K39"/>
  <c r="L39"/>
  <c r="D40"/>
  <c r="E40"/>
  <c r="F40"/>
  <c r="G40"/>
  <c r="H40"/>
  <c r="I40"/>
  <c r="J40"/>
  <c r="K40"/>
  <c r="L40"/>
  <c r="D41"/>
  <c r="E41"/>
  <c r="F41"/>
  <c r="G41"/>
  <c r="H41"/>
  <c r="I41"/>
  <c r="J41"/>
  <c r="K41"/>
  <c r="L41"/>
  <c r="D42"/>
  <c r="E42"/>
  <c r="F42"/>
  <c r="G42"/>
  <c r="H42"/>
  <c r="I42"/>
  <c r="J42"/>
  <c r="K42"/>
  <c r="L42"/>
  <c r="D43"/>
  <c r="E43"/>
  <c r="F43"/>
  <c r="G43"/>
  <c r="H43"/>
  <c r="I43"/>
  <c r="J43"/>
  <c r="K43"/>
  <c r="L43"/>
  <c r="D44"/>
  <c r="E44"/>
  <c r="F44"/>
  <c r="G44"/>
  <c r="H44"/>
  <c r="I44"/>
  <c r="J44"/>
  <c r="K44"/>
  <c r="L44"/>
  <c r="D45"/>
  <c r="E45"/>
  <c r="F45"/>
  <c r="G45"/>
  <c r="H45"/>
  <c r="I45"/>
  <c r="J45"/>
  <c r="K45"/>
  <c r="L45"/>
  <c r="D46"/>
  <c r="E46"/>
  <c r="F46"/>
  <c r="G46"/>
  <c r="H46"/>
  <c r="I46"/>
  <c r="J46"/>
  <c r="K46"/>
  <c r="L46"/>
  <c r="D47"/>
  <c r="E47"/>
  <c r="F47"/>
  <c r="G47"/>
  <c r="H47"/>
  <c r="I47"/>
  <c r="J47"/>
  <c r="K47"/>
  <c r="L47"/>
  <c r="D48"/>
  <c r="E48"/>
  <c r="F48"/>
  <c r="G48"/>
  <c r="H48"/>
  <c r="I48"/>
  <c r="J48"/>
  <c r="K48"/>
  <c r="L48"/>
  <c r="D49"/>
  <c r="E49"/>
  <c r="F49"/>
  <c r="G49"/>
  <c r="H49"/>
  <c r="I49"/>
  <c r="J49"/>
  <c r="K49"/>
  <c r="L49"/>
  <c r="D50"/>
  <c r="E50"/>
  <c r="F50"/>
  <c r="G50"/>
  <c r="H50"/>
  <c r="I50"/>
  <c r="J50"/>
  <c r="K50"/>
  <c r="L50"/>
  <c r="D51"/>
  <c r="E51"/>
  <c r="F51"/>
  <c r="G51"/>
  <c r="H51"/>
  <c r="I51"/>
  <c r="J51"/>
  <c r="K51"/>
  <c r="L51"/>
  <c r="C39"/>
  <c r="C40"/>
  <c r="C41"/>
  <c r="C42"/>
  <c r="C43"/>
  <c r="C44"/>
  <c r="C45"/>
  <c r="C46"/>
  <c r="C47"/>
  <c r="C48"/>
  <c r="C49"/>
  <c r="C50"/>
  <c r="C51"/>
  <c r="G27" i="16"/>
  <c r="F29"/>
  <c r="H30"/>
  <c r="G34"/>
  <c r="H26"/>
  <c r="F28"/>
  <c r="H27"/>
  <c r="F33"/>
  <c r="F31"/>
  <c r="G28"/>
  <c r="G29"/>
  <c r="G31"/>
  <c r="G32"/>
  <c r="F30"/>
  <c r="G35"/>
  <c r="H31"/>
  <c r="H32"/>
  <c r="H29"/>
  <c r="F27"/>
  <c r="H117" i="19"/>
  <c r="F116"/>
  <c r="K114"/>
  <c r="G114"/>
  <c r="I113"/>
  <c r="E113"/>
  <c r="K112"/>
  <c r="G112"/>
  <c r="C112"/>
  <c r="I111"/>
  <c r="K110"/>
  <c r="C110"/>
  <c r="I109"/>
  <c r="E109"/>
  <c r="K108"/>
  <c r="G108"/>
  <c r="C108"/>
  <c r="I107"/>
  <c r="K106"/>
  <c r="C106"/>
  <c r="I105"/>
  <c r="D105"/>
  <c r="D104"/>
  <c r="I117"/>
  <c r="K116"/>
  <c r="G116"/>
  <c r="C116"/>
  <c r="I115"/>
  <c r="E115"/>
  <c r="D114"/>
  <c r="F113"/>
  <c r="D112"/>
  <c r="J111"/>
  <c r="F111"/>
  <c r="H110"/>
  <c r="D110"/>
  <c r="F109"/>
  <c r="D108"/>
  <c r="J107"/>
  <c r="F107"/>
  <c r="H106"/>
  <c r="D106"/>
  <c r="F105"/>
  <c r="E104"/>
  <c r="J117"/>
  <c r="F117"/>
  <c r="D116"/>
  <c r="F115"/>
  <c r="I114"/>
  <c r="E114"/>
  <c r="K113"/>
  <c r="G113"/>
  <c r="C113"/>
  <c r="I112"/>
  <c r="E112"/>
  <c r="K111"/>
  <c r="C111"/>
  <c r="E110"/>
  <c r="K109"/>
  <c r="G109"/>
  <c r="C109"/>
  <c r="I108"/>
  <c r="E108"/>
  <c r="K107"/>
  <c r="C107"/>
  <c r="E106"/>
  <c r="K105"/>
  <c r="G105"/>
  <c r="C104"/>
  <c r="E105"/>
  <c r="J104"/>
  <c r="F104"/>
  <c r="G117"/>
  <c r="I116"/>
  <c r="E116"/>
  <c r="K115"/>
  <c r="C115"/>
  <c r="F114"/>
  <c r="D113"/>
  <c r="F112"/>
  <c r="H111"/>
  <c r="D111"/>
  <c r="J110"/>
  <c r="F110"/>
  <c r="D109"/>
  <c r="F108"/>
  <c r="H107"/>
  <c r="D107"/>
  <c r="J106"/>
  <c r="F106"/>
  <c r="C105"/>
  <c r="H58"/>
  <c r="D58"/>
  <c r="J58"/>
  <c r="G58"/>
  <c r="I36"/>
  <c r="F35" i="16"/>
  <c r="F34"/>
  <c r="G33"/>
  <c r="J35" i="15"/>
  <c r="K35"/>
  <c r="I35" s="1"/>
  <c r="J34"/>
  <c r="K34" s="1"/>
  <c r="I34" s="1"/>
  <c r="I11" i="28"/>
  <c r="E36" i="19"/>
  <c r="H36"/>
  <c r="J36"/>
  <c r="C58"/>
  <c r="H37" i="15"/>
  <c r="H35"/>
  <c r="H33"/>
  <c r="H31"/>
  <c r="H29"/>
  <c r="H32"/>
  <c r="H28"/>
  <c r="H36"/>
  <c r="H34"/>
  <c r="H30"/>
  <c r="J37"/>
  <c r="K37" s="1"/>
  <c r="I37" s="1"/>
  <c r="J33"/>
  <c r="K33"/>
  <c r="I33" s="1"/>
  <c r="J32"/>
  <c r="K32" s="1"/>
  <c r="I32" s="1"/>
  <c r="J36"/>
  <c r="K36"/>
  <c r="I36" s="1"/>
  <c r="J31"/>
  <c r="K31" s="1"/>
  <c r="I31" s="1"/>
  <c r="J28"/>
  <c r="K28"/>
  <c r="I28" s="1"/>
  <c r="J29"/>
  <c r="K29" s="1"/>
  <c r="I29" s="1"/>
  <c r="J30"/>
  <c r="K30"/>
  <c r="I30" s="1"/>
  <c r="I7" i="28"/>
  <c r="I12"/>
  <c r="E80" i="19"/>
  <c r="E102"/>
  <c r="K36"/>
  <c r="G36"/>
  <c r="L36"/>
  <c r="F36"/>
  <c r="D36"/>
  <c r="K58"/>
  <c r="I58"/>
  <c r="E58"/>
  <c r="L58"/>
  <c r="F58"/>
  <c r="F80"/>
  <c r="F102"/>
  <c r="C80"/>
  <c r="C102"/>
  <c r="D80"/>
  <c r="D102"/>
  <c r="H80"/>
  <c r="H102"/>
  <c r="I80"/>
  <c r="I102"/>
  <c r="L80"/>
  <c r="L102"/>
  <c r="G80"/>
  <c r="G102"/>
  <c r="K80"/>
  <c r="K102"/>
  <c r="J80"/>
  <c r="J102"/>
  <c r="C36"/>
  <c r="F26" i="16"/>
</calcChain>
</file>

<file path=xl/sharedStrings.xml><?xml version="1.0" encoding="utf-8"?>
<sst xmlns="http://schemas.openxmlformats.org/spreadsheetml/2006/main" count="2095" uniqueCount="200">
  <si>
    <t>This is an ISD Scotland National Statistics Release</t>
  </si>
  <si>
    <t>All Prescriptions</t>
  </si>
  <si>
    <t>Scotland Summary Data</t>
  </si>
  <si>
    <t>All</t>
  </si>
  <si>
    <t>2007/08</t>
  </si>
  <si>
    <t>2008/09</t>
  </si>
  <si>
    <t>2009/10</t>
  </si>
  <si>
    <t>2010/11</t>
  </si>
  <si>
    <t>2011/12</t>
  </si>
  <si>
    <t>Number of Dispensed Items</t>
  </si>
  <si>
    <t>Gross Ingredient Cost (£)</t>
  </si>
  <si>
    <t>Defined Daily Doses</t>
  </si>
  <si>
    <t>Source: Prescribing Information System</t>
  </si>
  <si>
    <t>World Health Organisation (WHO) Defined Daily Dose Values</t>
  </si>
  <si>
    <t>Approved Drug Name</t>
  </si>
  <si>
    <t>WHO DDD Value</t>
  </si>
  <si>
    <t>Administration Route</t>
  </si>
  <si>
    <t>Source: The WHO Collaborating Centre for Drug Statistics Methodology, ATC/DDD System</t>
  </si>
  <si>
    <t>Borders</t>
  </si>
  <si>
    <t>Fife</t>
  </si>
  <si>
    <t>Forth Valley</t>
  </si>
  <si>
    <t>Grampian</t>
  </si>
  <si>
    <t>Highland</t>
  </si>
  <si>
    <t>Lanarkshire</t>
  </si>
  <si>
    <t>Lothian</t>
  </si>
  <si>
    <t>Orkney</t>
  </si>
  <si>
    <t>Shetland</t>
  </si>
  <si>
    <t>Tayside</t>
  </si>
  <si>
    <t>Western Isles</t>
  </si>
  <si>
    <t>Ayrshire &amp; Arran</t>
  </si>
  <si>
    <t>Dumfries &amp; Galloway</t>
  </si>
  <si>
    <t>Greater Glasgow &amp; Clyde</t>
  </si>
  <si>
    <t>BNF Subsection 4.10.03 - Opioid Dependence</t>
  </si>
  <si>
    <t>Buprenorphine</t>
  </si>
  <si>
    <t>2012/13</t>
  </si>
  <si>
    <t>Title:</t>
  </si>
  <si>
    <t>Period:</t>
  </si>
  <si>
    <t>Range:</t>
  </si>
  <si>
    <t>Data:</t>
  </si>
  <si>
    <t>Last Updated:</t>
  </si>
  <si>
    <t>Tabs:</t>
  </si>
  <si>
    <t>Number</t>
  </si>
  <si>
    <t>Name</t>
  </si>
  <si>
    <t>Description</t>
  </si>
  <si>
    <t>WHO DDD Values</t>
  </si>
  <si>
    <t>Notes:</t>
  </si>
  <si>
    <t>Lofexidine Hydrochloride</t>
  </si>
  <si>
    <t>Naltrexone Hydrochloride</t>
  </si>
  <si>
    <t>Buprenorphine and Naloxone</t>
  </si>
  <si>
    <t>Methadone Hydrochloride</t>
  </si>
  <si>
    <t>BNF Subsection 4.10.03 - Prescribing for Opioid Dependence</t>
  </si>
  <si>
    <t>Costs and fees for methadone hydrochloride</t>
  </si>
  <si>
    <t>Dispensing of methadone hydrochloride</t>
  </si>
  <si>
    <t>BNF Subsection 4.10.03 - Opioid Dependence (all drugs)</t>
  </si>
  <si>
    <t>National Records of Scotland (NRS) - Mid-Year Population Estimates</t>
  </si>
  <si>
    <t xml:space="preserve">Available at: </t>
  </si>
  <si>
    <t>BUPRENORPHINE</t>
  </si>
  <si>
    <t>BUPRENORPHINE AND NALOXONE</t>
  </si>
  <si>
    <t>LOFEXIDINE HYDROCHLORIDE</t>
  </si>
  <si>
    <t>METHADONE HYDROCHLORIDE</t>
  </si>
  <si>
    <t>NALTREXONE HYDROCHLORIDE</t>
  </si>
  <si>
    <t>1.4mg</t>
  </si>
  <si>
    <t>Oral</t>
  </si>
  <si>
    <t>25mg</t>
  </si>
  <si>
    <t>Oral &amp; Parenteral</t>
  </si>
  <si>
    <t>50mg</t>
  </si>
  <si>
    <t>8mg</t>
  </si>
  <si>
    <t>Sublingual</t>
  </si>
  <si>
    <t>Data are given for all prescription form types</t>
  </si>
  <si>
    <t>Data excludes prescriptions dispensed in England</t>
  </si>
  <si>
    <t>Data shown is based on prescriptions dispensed by community pharmacists, appliance suppliers and dispensing doctors only</t>
  </si>
  <si>
    <t>Data includes private prescriptions dispensed in the community in Scotland</t>
  </si>
  <si>
    <t>Prescribing for Opioid Dependence in Scotland - BNF Section 04.10.03</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</si>
  <si>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</si>
  <si>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r>
      <t>Defined Daily Doses per 1000 Population per Day</t>
    </r>
    <r>
      <rPr>
        <vertAlign val="superscript"/>
        <sz val="10"/>
        <rFont val="Arial"/>
        <family val="2"/>
      </rPr>
      <t>1</t>
    </r>
  </si>
  <si>
    <r>
      <t>Methadone fees (£)</t>
    </r>
    <r>
      <rPr>
        <b/>
        <vertAlign val="superscript"/>
        <sz val="10"/>
        <rFont val="Arial"/>
        <family val="2"/>
      </rPr>
      <t>1</t>
    </r>
  </si>
  <si>
    <r>
      <rPr>
        <vertAlign val="superscript"/>
        <sz val="10"/>
        <rFont val="Arial"/>
        <family val="2"/>
      </rPr>
      <t>1</t>
    </r>
    <r>
      <rPr>
        <sz val="10"/>
        <rFont val="Arial"/>
        <family val="2"/>
      </rPr>
      <t xml:space="preserve"> Quantity dispensed is in milligrams.</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</si>
  <si>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</si>
  <si>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</si>
  <si>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</si>
  <si>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</si>
  <si>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</si>
  <si>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</si>
  <si>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</si>
  <si>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r>
      <rPr>
        <vertAlign val="superscript"/>
        <sz val="10"/>
        <rFont val="Arial"/>
        <family val="2"/>
      </rPr>
      <t>1</t>
    </r>
    <r>
      <rPr>
        <sz val="10"/>
        <rFont val="Arial"/>
        <family val="2"/>
      </rPr>
      <t xml:space="preserve"> Dispensing fees only i.e. excludes supervision and controlled drug fees</t>
    </r>
  </si>
  <si>
    <t>NHS Board data (by drug type)</t>
  </si>
  <si>
    <t>Number of dispensed Items</t>
  </si>
  <si>
    <t>Scotland</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</si>
  <si>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</si>
  <si>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</si>
  <si>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</si>
  <si>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</si>
  <si>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</si>
  <si>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</si>
  <si>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</si>
  <si>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</si>
  <si>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</si>
  <si>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</si>
  <si>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</si>
  <si>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</si>
  <si>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</si>
  <si>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</si>
  <si>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Paid Financial Year</t>
  </si>
  <si>
    <t>PI Approved Name</t>
  </si>
  <si>
    <t>Disp Health Board Name</t>
  </si>
  <si>
    <t>Grand Total</t>
  </si>
  <si>
    <t>Sum of Number of Dispensed Items</t>
  </si>
  <si>
    <t>Data</t>
  </si>
  <si>
    <t>Total Sum of Number of Dispensed Items</t>
  </si>
  <si>
    <t>Methadone Hydrochloride fees</t>
  </si>
  <si>
    <t>CP Methadone Dispensing Fee Paid</t>
  </si>
  <si>
    <t>CP Supervised Dispensing Fee Paid</t>
  </si>
  <si>
    <t>Adjustment Amount</t>
  </si>
  <si>
    <t>Sum of CP Methadone Dispensing Fee Paid</t>
  </si>
  <si>
    <t>Sum of CP Supervised Dispensing Fee Paid</t>
  </si>
  <si>
    <t>Sum of Adjustment Amount</t>
  </si>
  <si>
    <t>Dispensing of Methadone Hydrochloride</t>
  </si>
  <si>
    <t>Dispensed Quantity</t>
  </si>
  <si>
    <t>Number Of Dispensings</t>
  </si>
  <si>
    <t>Disps/Item</t>
  </si>
  <si>
    <t>qty per item</t>
  </si>
  <si>
    <t>Qty per disp</t>
  </si>
  <si>
    <t>Sum of Dispensed Quantity</t>
  </si>
  <si>
    <t>Sum of Number Of Dispensings</t>
  </si>
  <si>
    <t>Total cost (Inc adjustments)</t>
  </si>
  <si>
    <t>Total cost per 1,000 population</t>
  </si>
  <si>
    <t>Table 1 - Scotland Summary Data</t>
  </si>
  <si>
    <t>Table 2 - NHS Board Data</t>
  </si>
  <si>
    <t>Table 3 - Methadone Costs &amp; Fees</t>
  </si>
  <si>
    <t>Total costs of methadone dispensing, including breakdown, by NHS board</t>
  </si>
  <si>
    <t>Dispensings of Methadone Hydrochloride, by NHS board</t>
  </si>
  <si>
    <t>DDDs AMS</t>
  </si>
  <si>
    <t>15+</t>
  </si>
  <si>
    <t>Sum of Total cost per 1,000 population</t>
  </si>
  <si>
    <t>Scotland total cost</t>
  </si>
  <si>
    <t>Scotland summary data showing number of items dispensed, gross ingredient cost and DDDs by approved name</t>
  </si>
  <si>
    <r>
      <t>Quantity Dispensed</t>
    </r>
    <r>
      <rPr>
        <vertAlign val="superscript"/>
        <sz val="10"/>
        <rFont val="Arial"/>
        <family val="2"/>
      </rPr>
      <t>1</t>
    </r>
    <r>
      <rPr>
        <sz val="10"/>
        <rFont val="Arial"/>
        <family val="2"/>
      </rPr>
      <t xml:space="preserve"> (a)</t>
    </r>
  </si>
  <si>
    <r>
      <t>Number of Dispensings</t>
    </r>
    <r>
      <rPr>
        <vertAlign val="superscript"/>
        <sz val="10"/>
        <rFont val="Arial"/>
        <family val="2"/>
      </rPr>
      <t xml:space="preserve">2 </t>
    </r>
    <r>
      <rPr>
        <sz val="10"/>
        <rFont val="Arial"/>
        <family val="2"/>
      </rPr>
      <t>(b)</t>
    </r>
  </si>
  <si>
    <r>
      <t>Number of Dispensed Items</t>
    </r>
    <r>
      <rPr>
        <vertAlign val="superscript"/>
        <sz val="10"/>
        <rFont val="Arial"/>
        <family val="2"/>
      </rPr>
      <t xml:space="preserve">3 </t>
    </r>
    <r>
      <rPr>
        <sz val="10"/>
        <rFont val="Arial"/>
        <family val="2"/>
      </rPr>
      <t>(c)</t>
    </r>
  </si>
  <si>
    <t>NHS Board data</t>
  </si>
  <si>
    <t>(All)</t>
  </si>
  <si>
    <t>Sum of DDDs AMS</t>
  </si>
  <si>
    <t>Total Sum of DDDs AMS</t>
  </si>
  <si>
    <t>- (zero); 0 (&gt;0.0 &amp; &lt; 0.5)</t>
  </si>
  <si>
    <t>NHS Board data showing number of items dispensed, gross ingredient cost and DDDs by approved name</t>
  </si>
  <si>
    <t>- (zero); 0 (&gt;0.0 &amp; &lt; 0.005)</t>
  </si>
  <si>
    <t>Table 4 - Methadone Dispensing</t>
  </si>
  <si>
    <t>Adjustment Amount (£)</t>
  </si>
  <si>
    <t>Chart</t>
  </si>
  <si>
    <t>Chart showing Total cost, Gross Ingredient Cost, and cost of Methadone fees, against the Number of dispensed items</t>
  </si>
  <si>
    <t>2013/14</t>
  </si>
  <si>
    <t>Dispensed in Scotland - "Foreign" dispensers omitted - Scotland and by NHS Board</t>
  </si>
  <si>
    <t>There has been change to the definition of dispensed items.  See the tab 'Changes to data' for further information</t>
  </si>
  <si>
    <t>DI Paid GIC excl. BB</t>
  </si>
  <si>
    <t>Sum of DI Paid GIC excl. BB</t>
  </si>
  <si>
    <t>Changes to data</t>
  </si>
  <si>
    <t>Detail of recent changes to the dispensed items variable and how these affect the data</t>
  </si>
  <si>
    <t>Data based on dispensed items.</t>
  </si>
  <si>
    <t>Total Sum of DI Paid GIC excl. BB</t>
  </si>
  <si>
    <t>2014/15</t>
  </si>
  <si>
    <r>
      <t>Defined Daily Doses per 1000 Population per Day</t>
    </r>
    <r>
      <rPr>
        <b/>
        <vertAlign val="superscript"/>
        <sz val="10"/>
        <rFont val="Arial"/>
        <family val="2"/>
      </rPr>
      <t>1</t>
    </r>
  </si>
  <si>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r>
  </si>
  <si>
    <r>
      <t>Supervision fees (£)</t>
    </r>
    <r>
      <rPr>
        <b/>
        <vertAlign val="superscript"/>
        <sz val="10"/>
        <rFont val="Arial"/>
        <family val="2"/>
      </rPr>
      <t>2</t>
    </r>
  </si>
  <si>
    <t>Trend data has been updated to include additional fees, and data by board are based on 2014 boundaries so figures may not be the same as those previously published.  Please see the 'Changes to data' tab for further information.</t>
  </si>
  <si>
    <t xml:space="preserve">Population information is taken from the NRS at www.nrscotland.gov.uk.  Data per head of population is based on the population aged 15 and over.  All population information has been taken from the revised NRS estimates which take into account the 2011 census.
</t>
  </si>
  <si>
    <t>Approved Name</t>
  </si>
  <si>
    <t>Contact:</t>
  </si>
  <si>
    <t xml:space="preserve">craig.collins@nhs.net </t>
  </si>
  <si>
    <t>Craig Collins, Principal Information Analyst: 0141 282 2124</t>
  </si>
  <si>
    <t>Table 5 - CHI Capture</t>
  </si>
  <si>
    <t>(*) Cells with values less than 10 have been suppresed</t>
  </si>
  <si>
    <r>
      <t>CHI Capture Rate</t>
    </r>
    <r>
      <rPr>
        <b/>
        <vertAlign val="superscript"/>
        <sz val="10"/>
        <rFont val="Arial"/>
        <family val="2"/>
      </rPr>
      <t>1</t>
    </r>
    <r>
      <rPr>
        <b/>
        <sz val="10"/>
        <rFont val="Arial"/>
        <family val="2"/>
      </rPr>
      <t xml:space="preserve"> - All Prescription Forms</t>
    </r>
  </si>
  <si>
    <r>
      <t>CHI Capture Rate</t>
    </r>
    <r>
      <rPr>
        <b/>
        <vertAlign val="superscript"/>
        <sz val="10"/>
        <rFont val="Arial"/>
        <family val="2"/>
      </rPr>
      <t>1</t>
    </r>
    <r>
      <rPr>
        <b/>
        <sz val="10"/>
        <rFont val="Arial"/>
        <family val="2"/>
      </rPr>
      <t xml:space="preserve"> - Hospital Based Prescription Forms</t>
    </r>
  </si>
  <si>
    <r>
      <t>CHI Capture Rate</t>
    </r>
    <r>
      <rPr>
        <b/>
        <vertAlign val="superscript"/>
        <sz val="10"/>
        <rFont val="Arial"/>
        <family val="2"/>
      </rPr>
      <t>1</t>
    </r>
    <r>
      <rPr>
        <b/>
        <sz val="10"/>
        <rFont val="Arial"/>
        <family val="2"/>
      </rPr>
      <t xml:space="preserve"> - GP Practice Prescription Forms</t>
    </r>
  </si>
  <si>
    <r>
      <rPr>
        <vertAlign val="superscript"/>
        <sz val="10"/>
        <rFont val="Arial"/>
        <family val="2"/>
      </rPr>
      <t>1</t>
    </r>
    <r>
      <rPr>
        <sz val="10"/>
        <rFont val="Arial"/>
        <family val="2"/>
      </rPr>
      <t xml:space="preserve"> Percentage of items with valid CHI Captured. Valid CHI is where a prescription has been dispensed and the CHI number was picked up by the scanners.</t>
    </r>
  </si>
  <si>
    <t>Scotland summary data showing CHI capture rates by approved name and form type</t>
  </si>
  <si>
    <t>Number of dispensed items, gross ingredient cost, number of defined daily doses (DDDs), CHI capture + Mid-year population estimates (NRS)</t>
  </si>
  <si>
    <t>2015/16</t>
  </si>
  <si>
    <t>CP Payment Amount</t>
  </si>
  <si>
    <t>Sum of CP Payment Amount</t>
  </si>
  <si>
    <r>
      <t>Total cost per 1,000 population (£)</t>
    </r>
    <r>
      <rPr>
        <b/>
        <vertAlign val="superscript"/>
        <sz val="10"/>
        <rFont val="Arial"/>
        <family val="2"/>
      </rPr>
      <t>6</t>
    </r>
    <r>
      <rPr>
        <sz val="11"/>
        <color indexed="8"/>
        <rFont val="Calibri"/>
        <family val="2"/>
      </rPr>
      <t/>
    </r>
  </si>
  <si>
    <r>
      <t>CP Payment Amount (£)</t>
    </r>
    <r>
      <rPr>
        <b/>
        <sz val="10"/>
        <rFont val="Calibri"/>
        <family val="2"/>
      </rPr>
      <t>³</t>
    </r>
  </si>
  <si>
    <r>
      <t>Adjustment Amount (£)</t>
    </r>
    <r>
      <rPr>
        <b/>
        <sz val="10"/>
        <rFont val="Calibri"/>
        <family val="2"/>
      </rPr>
      <t>⁴</t>
    </r>
  </si>
  <si>
    <r>
      <t>Total cost (£)</t>
    </r>
    <r>
      <rPr>
        <b/>
        <sz val="10"/>
        <rFont val="Calibri"/>
        <family val="2"/>
      </rPr>
      <t>⁵</t>
    </r>
  </si>
  <si>
    <t>Methadone Fees (£)</t>
  </si>
  <si>
    <t>Supervision Fees (£)</t>
  </si>
  <si>
    <t>Total Cost (£)</t>
  </si>
  <si>
    <t>Number of Items Dispensed</t>
  </si>
  <si>
    <t>⁵ Gross Ingredient cost plus fees and adjustments</t>
  </si>
  <si>
    <t>⁶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</si>
  <si>
    <r>
      <rPr>
        <vertAlign val="superscript"/>
        <sz val="10"/>
        <rFont val="Arial"/>
        <family val="2"/>
      </rPr>
      <t xml:space="preserve">⁴ </t>
    </r>
    <r>
      <rPr>
        <sz val="10"/>
        <rFont val="Arial"/>
        <family val="2"/>
      </rPr>
      <t>Adjustments refer to manual payments made to contractors by PSD to correct for over / underpayment, as well as to allow for late claiming of items.  Please note these are presented seperately to the methadone and supervision fees unlike in the previous release.  The total cost is not affected by this change.</t>
    </r>
  </si>
  <si>
    <r>
      <rPr>
        <vertAlign val="superscript"/>
        <sz val="10"/>
        <rFont val="Arial"/>
        <family val="2"/>
      </rPr>
      <t>2</t>
    </r>
    <r>
      <rPr>
        <sz val="10"/>
        <rFont val="Arial"/>
        <family val="2"/>
      </rPr>
      <t xml:space="preserve"> Data on locally negotiated supervision fees has been included in this data table from 2010/11 onwards. This should be taken into account when considering time series data. Note that payment models vary between boards and some fees are paid by alternate CP payments. See the 'Changes to data' tab for further information.</t>
    </r>
  </si>
  <si>
    <t>³ Community Pharmacy Payment Amounts include methadone payments where community pharmacies are not remunerated via the standard dispensing and supervision fee model. Individual and total payments between boards are not directly comparable.</t>
  </si>
  <si>
    <t xml:space="preserve">Caution should be used in comparing health boards. Supervision costs and controlled drug fees are locally negotiated, and so costs and method of payments  vary by Health Board. Therefore comparison of methadone costs across health boards is not appropriate. </t>
  </si>
  <si>
    <r>
      <rPr>
        <vertAlign val="superscript"/>
        <sz val="10"/>
        <rFont val="Arial"/>
        <family val="2"/>
      </rPr>
      <t>2</t>
    </r>
    <r>
      <rPr>
        <sz val="10"/>
        <rFont val="Arial"/>
        <family val="2"/>
      </rPr>
      <t xml:space="preserve">  Number of occasions an item is dispensed. The frequency of dispensing items and supply of items dispensed can vary between health boards. For example a prescription for 7 days dispensed daily will count as 7 dispensings and one dispensed item, whereas a prescription for 28 days dispensed daily will count as 28 dispensings and one dispensed item.</t>
    </r>
  </si>
  <si>
    <r>
      <rPr>
        <b/>
        <sz val="10"/>
        <rFont val="Arial"/>
        <family val="2"/>
      </rPr>
      <t xml:space="preserve">NHS Health Board boundary changes
</t>
    </r>
    <r>
      <rPr>
        <sz val="10"/>
        <rFont val="Arial"/>
        <family val="2"/>
      </rPr>
      <t>On the 1st April 2014 a number of changes were made to NHS Health Board boundaries to ease the integration of NHS and Local Authority services. These revisions resulted in small changes to the resident populations of the majority of Scottish NHS Health Boards.  NHS Greater Glasgow &amp; Clyde and NHS Lanarkshire saw the largest changes to resident populations, with approximately 72,000 residents being reassigned from NHS Greater Glasgow &amp; Clyde to NHS Lanarkshire.  A small number of GP Practices and Community Pharmacies that had previously been affiliated to NHS Greater Glasgow and Clyde were also transferred to sit within the revised NHS Lanarkshire boundary.
The figures for NHS Boards used in this publication are based on the Board boundaries that took effect on 1 April 2014. The effect of these boundary changes should be taken into account when considering time series data or comparing figures from publications released before the new boundaries took effect.</t>
    </r>
    <r>
      <rPr>
        <b/>
        <sz val="10"/>
        <rFont val="Arial"/>
        <family val="2"/>
      </rPr>
      <t xml:space="preserve">
Dispensed items
</t>
    </r>
    <r>
      <rPr>
        <sz val="10"/>
        <rFont val="Arial"/>
        <family val="2"/>
      </rPr>
      <t>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onwards only, previous years’ data will not be updated, this should be noted when considering time series data.</t>
    </r>
    <r>
      <rPr>
        <b/>
        <sz val="10"/>
        <rFont val="Arial"/>
        <family val="2"/>
      </rPr>
      <t xml:space="preserve">
Locally Negotiated Methadone Dispensing and Supervision Fees
</t>
    </r>
    <r>
      <rPr>
        <sz val="10"/>
        <rFont val="Arial"/>
        <family val="2"/>
      </rPr>
      <t xml:space="preserve">Data on locally negotiated methadone fees has been included in these data tables and backdated figures have been provided where possible (back to 2010/11). These figures are included in Tab 3 - Methadone Costs &amp; Fees. and so the reported Supervision Fees may be slightly higher than figures published prior to the 2013/14 report.
Since 2015/16 some NHS Boards have moved away from the dispensing and supervision fee model and have adopted a patient fee approach.  These payments are processed as community pharmacy payments and so appear in the CP Payment Amount column of Tab 3. As of 2010/11 smaller payments are also reported which relate to local provision schemes. Payment models vary between boards and this should be considered when comparing Dispensing and Supervision Fees.
</t>
    </r>
  </si>
  <si>
    <t>Financial Years 2007/08 to 2016/17</t>
  </si>
  <si>
    <t>August 2017 (MMcN)</t>
  </si>
  <si>
    <t>2016/17</t>
  </si>
  <si>
    <t>Figure 1: Total cost, Gross Ingredient Cost, Methadone fees, and Number of dispensed items – 2007/08 - 2016/17</t>
  </si>
</sst>
</file>

<file path=xl/styles.xml><?xml version="1.0" encoding="utf-8"?>
<styleSheet xmlns="http://schemas.openxmlformats.org/spreadsheetml/2006/main">
  <numFmts count="5">
    <numFmt numFmtId="164" formatCode="#,##0.00000"/>
    <numFmt numFmtId="165" formatCode="#\ ##0;\-#\ ##0;\-"/>
    <numFmt numFmtId="166" formatCode="#,##0.00_ ;\-#,##0.00\ "/>
    <numFmt numFmtId="167" formatCode="#,##0_ ;\-#,##0\ "/>
    <numFmt numFmtId="168" formatCode="0.0%"/>
  </numFmts>
  <fonts count="45">
    <font>
      <sz val="11"/>
      <color theme="1"/>
      <name val="Calibri"/>
      <family val="2"/>
      <scheme val="minor"/>
    </font>
    <font>
      <sz val="11"/>
      <color indexed="8"/>
      <name val="Calibri"/>
      <family val="2"/>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sz val="10"/>
      <name val="Arial"/>
      <family val="2"/>
    </font>
    <font>
      <u/>
      <sz val="10"/>
      <color indexed="12"/>
      <name val="Arial"/>
      <family val="2"/>
    </font>
    <font>
      <vertAlign val="superscript"/>
      <sz val="10"/>
      <name val="Arial"/>
      <family val="2"/>
    </font>
    <font>
      <sz val="10"/>
      <color indexed="52"/>
      <name val="Arial"/>
      <family val="2"/>
    </font>
    <font>
      <u/>
      <sz val="10"/>
      <color indexed="12"/>
      <name val="Arial"/>
      <family val="2"/>
    </font>
    <font>
      <b/>
      <vertAlign val="superscript"/>
      <sz val="10"/>
      <name val="Arial"/>
      <family val="2"/>
    </font>
    <font>
      <sz val="9"/>
      <color indexed="8"/>
      <name val="Arial"/>
      <family val="2"/>
    </font>
    <font>
      <b/>
      <sz val="12"/>
      <color indexed="8"/>
      <name val="Arial"/>
      <family val="2"/>
    </font>
    <font>
      <sz val="6"/>
      <color indexed="8"/>
      <name val="Arial"/>
      <family val="2"/>
    </font>
    <font>
      <b/>
      <sz val="11"/>
      <name val="Arial"/>
      <family val="2"/>
    </font>
    <font>
      <b/>
      <u/>
      <sz val="12"/>
      <color indexed="63"/>
      <name val="Arial"/>
      <family val="2"/>
    </font>
    <font>
      <b/>
      <sz val="10"/>
      <name val="Calibri"/>
      <family val="2"/>
    </font>
    <font>
      <sz val="11"/>
      <color theme="1"/>
      <name val="Calibri"/>
      <family val="2"/>
      <scheme val="minor"/>
    </font>
    <font>
      <sz val="10"/>
      <color theme="1"/>
      <name val="Arial"/>
      <family val="2"/>
    </font>
    <font>
      <b/>
      <sz val="14"/>
      <color rgb="FFFF0000"/>
      <name val="Arial"/>
      <family val="2"/>
    </font>
    <font>
      <sz val="10"/>
      <color rgb="FFFF0000"/>
      <name val="Arial"/>
      <family val="2"/>
    </font>
    <font>
      <b/>
      <sz val="10"/>
      <color rgb="FFC00000"/>
      <name val="Arial"/>
      <family val="2"/>
    </font>
    <font>
      <b/>
      <sz val="11"/>
      <color theme="1"/>
      <name val="Arial"/>
      <family val="2"/>
    </font>
    <font>
      <sz val="10"/>
      <color rgb="FFC00000"/>
      <name val="Arial"/>
      <family val="2"/>
    </font>
    <font>
      <sz val="9"/>
      <color rgb="FFC00000"/>
      <name val="Arial"/>
      <family val="2"/>
    </font>
    <font>
      <b/>
      <sz val="9"/>
      <color rgb="FFC00000"/>
      <name val="Arial"/>
      <family val="2"/>
    </font>
    <font>
      <sz val="11"/>
      <color theme="1"/>
      <name val="Arial"/>
      <family val="2"/>
    </font>
    <font>
      <b/>
      <sz val="14"/>
      <color theme="3"/>
      <name val="Arial"/>
      <family val="2"/>
    </font>
    <font>
      <b/>
      <sz val="10"/>
      <color theme="0"/>
      <name val="Arial"/>
      <family val="2"/>
    </font>
    <font>
      <sz val="10"/>
      <color theme="0"/>
      <name val="Arial"/>
      <family val="2"/>
    </font>
    <font>
      <sz val="11"/>
      <color theme="0"/>
      <name val="Arial"/>
      <family val="2"/>
    </font>
    <font>
      <sz val="11"/>
      <name val="Calibri"/>
      <family val="2"/>
      <scheme val="minor"/>
    </font>
    <font>
      <sz val="10"/>
      <color rgb="FF0070C0"/>
      <name val="Arial"/>
      <family val="2"/>
    </font>
    <font>
      <sz val="10"/>
      <color theme="1" tint="0.39997558519241921"/>
      <name val="Arial"/>
      <family val="2"/>
    </font>
    <font>
      <sz val="11"/>
      <color rgb="FFFF0000"/>
      <name val="Arial"/>
      <family val="2"/>
    </font>
    <font>
      <b/>
      <sz val="9"/>
      <color rgb="FFFFFFFF"/>
      <name val="Arial"/>
    </font>
    <font>
      <sz val="9"/>
      <color rgb="FF000000"/>
      <name val="Arial"/>
    </font>
    <font>
      <b/>
      <sz val="9"/>
      <color rgb="FFFFFFFF"/>
      <name val="Arial"/>
      <family val="2"/>
    </font>
    <font>
      <sz val="9"/>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3"/>
        <bgColor indexed="64"/>
      </patternFill>
    </fill>
    <fill>
      <patternFill patternType="solid">
        <fgColor rgb="FF5175B9"/>
        <bgColor rgb="FFFFFFFF"/>
      </patternFill>
    </fill>
    <fill>
      <patternFill patternType="solid">
        <fgColor rgb="FFF0F0F4"/>
        <bgColor rgb="FFFFFFFF"/>
      </patternFill>
    </fill>
    <fill>
      <patternFill patternType="solid">
        <fgColor rgb="FFFFFFFF"/>
        <bgColor rgb="FFFFFFFF"/>
      </patternFill>
    </fill>
  </fills>
  <borders count="44">
    <border>
      <left/>
      <right/>
      <top/>
      <bottom/>
      <diagonal/>
    </border>
    <border>
      <left/>
      <right style="thin">
        <color indexed="64"/>
      </right>
      <top/>
      <bottom style="thin">
        <color indexed="64"/>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right style="thin">
        <color indexed="64"/>
      </right>
      <top/>
      <bottom/>
      <diagonal/>
    </border>
    <border>
      <left/>
      <right/>
      <top/>
      <bottom style="thin">
        <color indexed="64"/>
      </bottom>
      <diagonal/>
    </border>
    <border>
      <left style="thin">
        <color indexed="22"/>
      </left>
      <right style="thin">
        <color indexed="22"/>
      </right>
      <top style="thin">
        <color indexed="64"/>
      </top>
      <bottom/>
      <diagonal/>
    </border>
    <border>
      <left/>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22"/>
      </bottom>
      <diagonal/>
    </border>
    <border>
      <left style="thin">
        <color indexed="22"/>
      </left>
      <right/>
      <top style="thin">
        <color indexed="64"/>
      </top>
      <bottom/>
      <diagonal/>
    </border>
    <border>
      <left/>
      <right style="thin">
        <color indexed="64"/>
      </right>
      <top style="thin">
        <color indexed="22"/>
      </top>
      <bottom style="thin">
        <color indexed="22"/>
      </bottom>
      <diagonal/>
    </border>
    <border>
      <left style="thin">
        <color indexed="22"/>
      </left>
      <right style="thin">
        <color indexed="22"/>
      </right>
      <top style="thin">
        <color indexed="22"/>
      </top>
      <bottom/>
      <diagonal/>
    </border>
    <border>
      <left/>
      <right style="thin">
        <color indexed="64"/>
      </right>
      <top style="thin">
        <color indexed="22"/>
      </top>
      <bottom/>
      <diagonal/>
    </border>
    <border>
      <left/>
      <right/>
      <top/>
      <bottom style="medium">
        <color indexed="64"/>
      </bottom>
      <diagonal/>
    </border>
    <border>
      <left/>
      <right/>
      <top style="medium">
        <color indexed="64"/>
      </top>
      <bottom/>
      <diagonal/>
    </border>
    <border>
      <left style="thin">
        <color indexed="64"/>
      </left>
      <right style="thin">
        <color indexed="22"/>
      </right>
      <top/>
      <bottom/>
      <diagonal/>
    </border>
    <border>
      <left style="thin">
        <color indexed="22"/>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style="thin">
        <color indexed="8"/>
      </right>
      <top style="thin">
        <color indexed="65"/>
      </top>
      <bottom/>
      <diagonal/>
    </border>
    <border>
      <left style="thin">
        <color indexed="8"/>
      </left>
      <right style="thin">
        <color indexed="8"/>
      </right>
      <top/>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indexed="22"/>
      </left>
      <right style="thin">
        <color indexed="22"/>
      </right>
      <top style="thin">
        <color theme="0" tint="-0.24994659260841701"/>
      </top>
      <bottom style="thin">
        <color indexed="22"/>
      </bottom>
      <diagonal/>
    </border>
    <border>
      <left style="thin">
        <color indexed="22"/>
      </left>
      <right/>
      <top style="thin">
        <color theme="0" tint="-0.24994659260841701"/>
      </top>
      <bottom style="thin">
        <color indexed="22"/>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9D9"/>
      </left>
      <right style="thin">
        <color rgb="FFCAC9D9"/>
      </right>
      <top style="thin">
        <color rgb="FFCAC9D9"/>
      </top>
      <bottom/>
      <diagonal/>
    </border>
  </borders>
  <cellStyleXfs count="6">
    <xf numFmtId="0" fontId="0" fillId="0" borderId="0"/>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xf numFmtId="0" fontId="11" fillId="0" borderId="0"/>
    <xf numFmtId="9" fontId="23" fillId="0" borderId="0" applyFont="0" applyFill="0" applyBorder="0" applyAlignment="0" applyProtection="0"/>
  </cellStyleXfs>
  <cellXfs count="262">
    <xf numFmtId="0" fontId="0" fillId="0" borderId="0" xfId="0"/>
    <xf numFmtId="0" fontId="2" fillId="2" borderId="0" xfId="3" applyFont="1" applyFill="1" applyAlignment="1">
      <alignment horizontal="right"/>
    </xf>
    <xf numFmtId="1" fontId="3" fillId="2" borderId="0" xfId="3" applyNumberFormat="1" applyFont="1" applyFill="1"/>
    <xf numFmtId="0" fontId="3" fillId="2" borderId="0" xfId="3" applyFont="1" applyFill="1"/>
    <xf numFmtId="1" fontId="9" fillId="2" borderId="0" xfId="3" applyNumberFormat="1" applyFont="1" applyFill="1"/>
    <xf numFmtId="1" fontId="4" fillId="2" borderId="0" xfId="3" applyNumberFormat="1" applyFont="1" applyFill="1"/>
    <xf numFmtId="1" fontId="5" fillId="2" borderId="0" xfId="3" applyNumberFormat="1" applyFont="1" applyFill="1"/>
    <xf numFmtId="0" fontId="4" fillId="2" borderId="0" xfId="3" applyFont="1" applyFill="1"/>
    <xf numFmtId="1" fontId="7" fillId="2" borderId="1" xfId="3" applyNumberFormat="1" applyFont="1" applyFill="1" applyBorder="1" applyAlignment="1">
      <alignment wrapText="1"/>
    </xf>
    <xf numFmtId="1" fontId="7" fillId="2" borderId="2" xfId="3" applyNumberFormat="1" applyFont="1" applyFill="1" applyBorder="1" applyAlignment="1">
      <alignment wrapText="1"/>
    </xf>
    <xf numFmtId="0" fontId="7" fillId="2" borderId="3" xfId="3" applyFont="1" applyFill="1" applyBorder="1" applyAlignment="1">
      <alignment wrapText="1"/>
    </xf>
    <xf numFmtId="1" fontId="10" fillId="2" borderId="0" xfId="3" applyNumberFormat="1" applyFont="1" applyFill="1"/>
    <xf numFmtId="1" fontId="10" fillId="2" borderId="0" xfId="3" applyNumberFormat="1" applyFont="1" applyFill="1" applyAlignment="1">
      <alignment horizontal="left"/>
    </xf>
    <xf numFmtId="0" fontId="10" fillId="2" borderId="0" xfId="3" applyFont="1" applyFill="1" applyAlignment="1">
      <alignment horizontal="left"/>
    </xf>
    <xf numFmtId="0" fontId="10" fillId="2" borderId="0" xfId="3" applyFont="1" applyFill="1"/>
    <xf numFmtId="0" fontId="3" fillId="2" borderId="0" xfId="3" applyFont="1" applyFill="1" applyBorder="1"/>
    <xf numFmtId="0" fontId="4" fillId="2" borderId="0" xfId="3" applyFont="1" applyFill="1" applyBorder="1"/>
    <xf numFmtId="0" fontId="6" fillId="2" borderId="0" xfId="3" applyFont="1" applyFill="1" applyBorder="1"/>
    <xf numFmtId="0" fontId="6" fillId="2" borderId="1" xfId="3" applyFont="1" applyFill="1" applyBorder="1"/>
    <xf numFmtId="0" fontId="7" fillId="2" borderId="4" xfId="3" applyFont="1" applyFill="1" applyBorder="1" applyAlignment="1">
      <alignment horizontal="right"/>
    </xf>
    <xf numFmtId="0" fontId="7" fillId="2" borderId="3" xfId="3" applyFont="1" applyFill="1" applyBorder="1" applyAlignment="1">
      <alignment horizontal="right"/>
    </xf>
    <xf numFmtId="0" fontId="2" fillId="2" borderId="0" xfId="0" applyFont="1" applyFill="1" applyAlignment="1">
      <alignment horizontal="right"/>
    </xf>
    <xf numFmtId="0" fontId="7" fillId="2" borderId="0" xfId="0" applyFont="1" applyFill="1"/>
    <xf numFmtId="0" fontId="2" fillId="4" borderId="0" xfId="3" applyFont="1" applyFill="1" applyAlignment="1">
      <alignment horizontal="right"/>
    </xf>
    <xf numFmtId="1" fontId="3" fillId="4" borderId="0" xfId="3" applyNumberFormat="1" applyFont="1" applyFill="1"/>
    <xf numFmtId="0" fontId="3" fillId="4" borderId="0" xfId="3" applyFont="1" applyFill="1"/>
    <xf numFmtId="0" fontId="6" fillId="4" borderId="0" xfId="3" applyFont="1" applyFill="1" applyBorder="1"/>
    <xf numFmtId="0" fontId="6" fillId="4" borderId="1" xfId="3" applyFont="1" applyFill="1" applyBorder="1"/>
    <xf numFmtId="0" fontId="7" fillId="4" borderId="5" xfId="3" applyFont="1" applyFill="1" applyBorder="1" applyAlignment="1">
      <alignment horizontal="left" vertical="center"/>
    </xf>
    <xf numFmtId="0" fontId="7" fillId="4" borderId="6" xfId="3" applyFont="1" applyFill="1" applyBorder="1" applyAlignment="1">
      <alignment horizontal="right" wrapText="1"/>
    </xf>
    <xf numFmtId="3" fontId="8" fillId="2" borderId="7" xfId="3" applyNumberFormat="1" applyFont="1" applyFill="1" applyBorder="1" applyAlignment="1">
      <alignment horizontal="right" vertical="center"/>
    </xf>
    <xf numFmtId="0" fontId="7" fillId="2" borderId="0" xfId="0" applyFont="1" applyFill="1" applyAlignment="1">
      <alignment vertical="top"/>
    </xf>
    <xf numFmtId="0" fontId="8" fillId="2" borderId="0" xfId="0" applyFont="1" applyFill="1" applyAlignment="1">
      <alignment vertical="top"/>
    </xf>
    <xf numFmtId="0" fontId="8" fillId="2" borderId="8" xfId="0" applyFont="1" applyFill="1" applyBorder="1" applyProtection="1">
      <protection hidden="1"/>
    </xf>
    <xf numFmtId="0" fontId="8" fillId="2" borderId="0" xfId="0" applyFont="1" applyFill="1" applyBorder="1" applyProtection="1">
      <protection hidden="1"/>
    </xf>
    <xf numFmtId="0" fontId="7" fillId="2" borderId="0" xfId="0" applyFont="1" applyFill="1" applyBorder="1" applyAlignment="1" applyProtection="1">
      <alignment vertical="top"/>
      <protection hidden="1"/>
    </xf>
    <xf numFmtId="0" fontId="8" fillId="2" borderId="5" xfId="3" applyFont="1" applyFill="1" applyBorder="1"/>
    <xf numFmtId="0" fontId="3" fillId="4" borderId="0" xfId="3" applyFont="1" applyFill="1" applyBorder="1"/>
    <xf numFmtId="0" fontId="4" fillId="4" borderId="0" xfId="3" applyFont="1" applyFill="1" applyBorder="1"/>
    <xf numFmtId="0" fontId="17" fillId="5" borderId="0" xfId="0" applyFont="1" applyFill="1" applyBorder="1" applyAlignment="1">
      <alignment horizontal="right" vertical="center"/>
    </xf>
    <xf numFmtId="0" fontId="8" fillId="4" borderId="0" xfId="0" applyFont="1" applyFill="1" applyBorder="1"/>
    <xf numFmtId="0" fontId="17" fillId="5" borderId="0" xfId="0" applyFont="1" applyFill="1" applyBorder="1" applyAlignment="1">
      <alignment horizontal="right"/>
    </xf>
    <xf numFmtId="0" fontId="7" fillId="0" borderId="4" xfId="3" applyFont="1" applyFill="1" applyBorder="1" applyAlignment="1">
      <alignment horizontal="right"/>
    </xf>
    <xf numFmtId="0" fontId="6" fillId="0" borderId="1" xfId="3" applyFont="1" applyFill="1" applyBorder="1"/>
    <xf numFmtId="0" fontId="24" fillId="0" borderId="5" xfId="0" applyFont="1" applyFill="1" applyBorder="1"/>
    <xf numFmtId="1" fontId="25" fillId="4" borderId="0" xfId="3" applyNumberFormat="1" applyFont="1" applyFill="1"/>
    <xf numFmtId="0" fontId="7" fillId="4" borderId="0" xfId="3" applyFont="1" applyFill="1"/>
    <xf numFmtId="0" fontId="8" fillId="4" borderId="0" xfId="3" applyFont="1" applyFill="1"/>
    <xf numFmtId="0" fontId="8" fillId="4" borderId="0" xfId="3" applyFont="1" applyFill="1" applyBorder="1"/>
    <xf numFmtId="0" fontId="24" fillId="4" borderId="0" xfId="0" applyFont="1" applyFill="1"/>
    <xf numFmtId="0" fontId="26" fillId="4" borderId="0" xfId="3" applyFont="1" applyFill="1" applyBorder="1"/>
    <xf numFmtId="0" fontId="6" fillId="4" borderId="5" xfId="3" applyFont="1" applyFill="1" applyBorder="1"/>
    <xf numFmtId="0" fontId="7" fillId="4" borderId="0" xfId="3" applyFont="1" applyFill="1" applyBorder="1" applyAlignment="1">
      <alignment horizontal="right"/>
    </xf>
    <xf numFmtId="0" fontId="24" fillId="4" borderId="5" xfId="0" applyFont="1" applyFill="1" applyBorder="1"/>
    <xf numFmtId="0" fontId="19" fillId="3" borderId="0" xfId="3" applyFont="1" applyFill="1" applyAlignment="1">
      <alignment vertical="center"/>
    </xf>
    <xf numFmtId="0" fontId="8" fillId="0" borderId="0" xfId="3"/>
    <xf numFmtId="3" fontId="24" fillId="4" borderId="0" xfId="0" applyNumberFormat="1" applyFont="1" applyFill="1"/>
    <xf numFmtId="0" fontId="3" fillId="4" borderId="9" xfId="3" applyFont="1" applyFill="1" applyBorder="1"/>
    <xf numFmtId="0" fontId="3" fillId="4" borderId="10" xfId="3" applyFont="1" applyFill="1" applyBorder="1"/>
    <xf numFmtId="49" fontId="18" fillId="3" borderId="11" xfId="3" applyNumberFormat="1" applyFont="1" applyFill="1" applyBorder="1" applyAlignment="1">
      <alignment horizontal="left"/>
    </xf>
    <xf numFmtId="0" fontId="27" fillId="0" borderId="5" xfId="0" applyFont="1" applyFill="1" applyBorder="1"/>
    <xf numFmtId="0" fontId="28" fillId="4" borderId="0" xfId="0" applyFont="1" applyFill="1"/>
    <xf numFmtId="0" fontId="29" fillId="3" borderId="0" xfId="3" applyFont="1" applyFill="1" applyAlignment="1">
      <alignment vertical="center"/>
    </xf>
    <xf numFmtId="0" fontId="30" fillId="3" borderId="0" xfId="3" applyFont="1" applyFill="1" applyAlignment="1">
      <alignment vertical="center"/>
    </xf>
    <xf numFmtId="0" fontId="31" fillId="3" borderId="0" xfId="3" applyFont="1" applyFill="1" applyAlignment="1">
      <alignment vertical="center" wrapText="1"/>
    </xf>
    <xf numFmtId="0" fontId="31" fillId="4" borderId="6" xfId="3" applyFont="1" applyFill="1" applyBorder="1" applyAlignment="1">
      <alignment horizontal="right" wrapText="1"/>
    </xf>
    <xf numFmtId="0" fontId="30" fillId="0" borderId="0" xfId="3" applyFont="1"/>
    <xf numFmtId="0" fontId="8" fillId="2" borderId="0" xfId="0" applyFont="1" applyFill="1" applyAlignment="1">
      <alignment vertical="top" wrapText="1"/>
    </xf>
    <xf numFmtId="3" fontId="8" fillId="0" borderId="0" xfId="0" applyNumberFormat="1" applyFont="1" applyFill="1" applyAlignment="1">
      <alignment horizontal="right"/>
    </xf>
    <xf numFmtId="0" fontId="11" fillId="0" borderId="0" xfId="4" applyFill="1"/>
    <xf numFmtId="0" fontId="14" fillId="0" borderId="0" xfId="4" applyFont="1" applyFill="1"/>
    <xf numFmtId="0" fontId="7" fillId="0" borderId="0" xfId="4" applyFont="1" applyFill="1"/>
    <xf numFmtId="0" fontId="7" fillId="0" borderId="0" xfId="0" applyFont="1" applyFill="1"/>
    <xf numFmtId="0" fontId="0" fillId="0" borderId="0" xfId="0" applyFill="1" applyAlignment="1">
      <alignment horizontal="right"/>
    </xf>
    <xf numFmtId="0" fontId="0" fillId="0" borderId="0" xfId="0" applyFill="1"/>
    <xf numFmtId="0" fontId="8" fillId="4" borderId="0" xfId="3" applyFont="1" applyFill="1" applyAlignment="1">
      <alignment horizontal="right"/>
    </xf>
    <xf numFmtId="0" fontId="8" fillId="4" borderId="0" xfId="3" applyFont="1" applyFill="1" applyBorder="1" applyAlignment="1">
      <alignment horizontal="right"/>
    </xf>
    <xf numFmtId="0" fontId="7" fillId="2" borderId="0" xfId="0" applyFont="1" applyFill="1" applyAlignment="1">
      <alignment horizontal="left" vertical="top"/>
    </xf>
    <xf numFmtId="0" fontId="7" fillId="4" borderId="6" xfId="3" applyFont="1" applyFill="1" applyBorder="1" applyAlignment="1">
      <alignment horizontal="right"/>
    </xf>
    <xf numFmtId="0" fontId="7" fillId="4" borderId="35" xfId="3" applyFont="1" applyFill="1" applyBorder="1" applyAlignment="1">
      <alignment horizontal="right"/>
    </xf>
    <xf numFmtId="0" fontId="7" fillId="4" borderId="36" xfId="3" applyFont="1" applyFill="1" applyBorder="1" applyAlignment="1">
      <alignment horizontal="right"/>
    </xf>
    <xf numFmtId="0" fontId="7" fillId="4" borderId="37" xfId="3" applyFont="1" applyFill="1" applyBorder="1" applyAlignment="1">
      <alignment horizontal="right"/>
    </xf>
    <xf numFmtId="0" fontId="24" fillId="4" borderId="0" xfId="0" applyFont="1" applyFill="1" applyBorder="1"/>
    <xf numFmtId="3" fontId="24" fillId="4" borderId="0" xfId="0" applyNumberFormat="1" applyFont="1" applyFill="1" applyBorder="1"/>
    <xf numFmtId="3" fontId="8" fillId="4" borderId="36" xfId="3" applyNumberFormat="1" applyFont="1" applyFill="1" applyBorder="1" applyAlignment="1">
      <alignment horizontal="right"/>
    </xf>
    <xf numFmtId="3" fontId="8" fillId="4" borderId="37" xfId="3" applyNumberFormat="1" applyFont="1" applyFill="1" applyBorder="1" applyAlignment="1">
      <alignment horizontal="right"/>
    </xf>
    <xf numFmtId="0" fontId="7" fillId="4" borderId="38" xfId="3" applyFont="1" applyFill="1" applyBorder="1" applyAlignment="1">
      <alignment horizontal="right" wrapText="1"/>
    </xf>
    <xf numFmtId="0" fontId="7" fillId="4" borderId="35" xfId="3" applyFont="1" applyFill="1" applyBorder="1" applyAlignment="1">
      <alignment horizontal="right" wrapText="1"/>
    </xf>
    <xf numFmtId="1" fontId="8" fillId="4" borderId="0" xfId="3" applyNumberFormat="1" applyFont="1" applyFill="1"/>
    <xf numFmtId="0" fontId="32" fillId="4" borderId="0" xfId="0" applyFont="1" applyFill="1"/>
    <xf numFmtId="0" fontId="32" fillId="0" borderId="0" xfId="0" applyFont="1"/>
    <xf numFmtId="3" fontId="8" fillId="4" borderId="0" xfId="3" applyNumberFormat="1" applyFont="1" applyFill="1" applyAlignment="1">
      <alignment horizontal="right"/>
    </xf>
    <xf numFmtId="0" fontId="8" fillId="4" borderId="6" xfId="3" applyFont="1" applyFill="1" applyBorder="1"/>
    <xf numFmtId="0" fontId="8" fillId="4" borderId="0" xfId="0" applyFont="1" applyFill="1" applyAlignment="1">
      <alignment horizontal="right"/>
    </xf>
    <xf numFmtId="164" fontId="32" fillId="4" borderId="0" xfId="0" applyNumberFormat="1" applyFont="1" applyFill="1"/>
    <xf numFmtId="0" fontId="8" fillId="2" borderId="12" xfId="3" applyFont="1" applyFill="1" applyBorder="1" applyAlignment="1">
      <alignment vertical="center" wrapText="1"/>
    </xf>
    <xf numFmtId="3" fontId="8" fillId="2" borderId="13" xfId="3" applyNumberFormat="1" applyFont="1" applyFill="1" applyBorder="1" applyAlignment="1">
      <alignment horizontal="right" vertical="center"/>
    </xf>
    <xf numFmtId="0" fontId="8" fillId="2" borderId="14" xfId="3" applyFont="1" applyFill="1" applyBorder="1" applyAlignment="1">
      <alignment vertical="center" wrapText="1"/>
    </xf>
    <xf numFmtId="4" fontId="8" fillId="2" borderId="15" xfId="3" applyNumberFormat="1" applyFont="1" applyFill="1" applyBorder="1" applyAlignment="1">
      <alignment horizontal="right" vertical="center"/>
    </xf>
    <xf numFmtId="0" fontId="8" fillId="2" borderId="0" xfId="3" applyFont="1" applyFill="1" applyAlignment="1">
      <alignment vertical="center"/>
    </xf>
    <xf numFmtId="3" fontId="8" fillId="2" borderId="39" xfId="3" applyNumberFormat="1" applyFont="1" applyFill="1" applyBorder="1" applyAlignment="1">
      <alignment vertical="center"/>
    </xf>
    <xf numFmtId="3" fontId="8" fillId="2" borderId="40" xfId="3" applyNumberFormat="1" applyFont="1" applyFill="1" applyBorder="1" applyAlignment="1">
      <alignment vertical="center"/>
    </xf>
    <xf numFmtId="0" fontId="8" fillId="2" borderId="0" xfId="3" applyFont="1" applyFill="1" applyAlignment="1">
      <alignment horizontal="right" vertical="center"/>
    </xf>
    <xf numFmtId="0" fontId="8" fillId="2" borderId="16" xfId="3" applyFont="1" applyFill="1" applyBorder="1" applyAlignment="1">
      <alignment horizontal="left" vertical="center" wrapText="1"/>
    </xf>
    <xf numFmtId="0" fontId="8" fillId="4" borderId="0" xfId="3" applyFont="1" applyFill="1" applyBorder="1" applyAlignment="1">
      <alignment horizontal="right" vertical="center"/>
    </xf>
    <xf numFmtId="0" fontId="8" fillId="2" borderId="17" xfId="3" applyFont="1" applyFill="1" applyBorder="1"/>
    <xf numFmtId="0" fontId="8" fillId="2" borderId="18" xfId="3" applyFont="1" applyFill="1" applyBorder="1"/>
    <xf numFmtId="1" fontId="8" fillId="2" borderId="18" xfId="3" applyNumberFormat="1" applyFont="1" applyFill="1" applyBorder="1"/>
    <xf numFmtId="1" fontId="8" fillId="2" borderId="0" xfId="3" applyNumberFormat="1" applyFont="1" applyFill="1" applyBorder="1"/>
    <xf numFmtId="3" fontId="8" fillId="2" borderId="39" xfId="3" applyNumberFormat="1" applyFont="1" applyFill="1" applyBorder="1" applyAlignment="1">
      <alignment horizontal="right" vertical="center"/>
    </xf>
    <xf numFmtId="1" fontId="8" fillId="2" borderId="19" xfId="3" applyNumberFormat="1" applyFont="1" applyFill="1" applyBorder="1" applyAlignment="1">
      <alignment horizontal="left"/>
    </xf>
    <xf numFmtId="1" fontId="8" fillId="2" borderId="20" xfId="3" applyNumberFormat="1" applyFont="1" applyFill="1" applyBorder="1"/>
    <xf numFmtId="1" fontId="8" fillId="2" borderId="0" xfId="3" applyNumberFormat="1" applyFont="1" applyFill="1" applyAlignment="1">
      <alignment horizontal="left"/>
    </xf>
    <xf numFmtId="0" fontId="8" fillId="4" borderId="0" xfId="3" applyFont="1" applyFill="1" applyAlignment="1">
      <alignment vertical="top"/>
    </xf>
    <xf numFmtId="0" fontId="24" fillId="4" borderId="0" xfId="0" applyFont="1" applyFill="1" applyAlignment="1">
      <alignment vertical="top"/>
    </xf>
    <xf numFmtId="0" fontId="26" fillId="4" borderId="0" xfId="3" applyFont="1" applyFill="1" applyAlignment="1">
      <alignment vertical="top"/>
    </xf>
    <xf numFmtId="0" fontId="8" fillId="4" borderId="0" xfId="3" applyNumberFormat="1" applyFont="1" applyFill="1"/>
    <xf numFmtId="1" fontId="33" fillId="2" borderId="0" xfId="3" applyNumberFormat="1" applyFont="1" applyFill="1"/>
    <xf numFmtId="1" fontId="33" fillId="4" borderId="0" xfId="3" applyNumberFormat="1" applyFont="1" applyFill="1"/>
    <xf numFmtId="0" fontId="34" fillId="6" borderId="5" xfId="0" applyFont="1" applyFill="1" applyBorder="1"/>
    <xf numFmtId="1" fontId="20" fillId="4" borderId="0" xfId="3" applyNumberFormat="1" applyFont="1" applyFill="1"/>
    <xf numFmtId="0" fontId="20" fillId="4" borderId="0" xfId="3" applyFont="1" applyFill="1"/>
    <xf numFmtId="0" fontId="8" fillId="4" borderId="0" xfId="0" applyFont="1" applyFill="1"/>
    <xf numFmtId="0" fontId="8" fillId="2" borderId="0" xfId="0" applyFont="1" applyFill="1" applyBorder="1" applyAlignment="1">
      <alignment vertical="center"/>
    </xf>
    <xf numFmtId="0" fontId="35" fillId="4" borderId="0" xfId="0" applyFont="1" applyFill="1"/>
    <xf numFmtId="0" fontId="35" fillId="4" borderId="0" xfId="3" applyFont="1" applyFill="1"/>
    <xf numFmtId="0" fontId="36" fillId="4" borderId="0" xfId="0" applyFont="1" applyFill="1"/>
    <xf numFmtId="0" fontId="32" fillId="0" borderId="21" xfId="0" applyFont="1" applyBorder="1"/>
    <xf numFmtId="0" fontId="32" fillId="0" borderId="21" xfId="0" pivotButton="1" applyFont="1" applyBorder="1"/>
    <xf numFmtId="0" fontId="32" fillId="0" borderId="22" xfId="0" applyFont="1" applyBorder="1"/>
    <xf numFmtId="0" fontId="32" fillId="0" borderId="23" xfId="0" applyFont="1" applyBorder="1"/>
    <xf numFmtId="0" fontId="32" fillId="0" borderId="24" xfId="0" applyFont="1" applyBorder="1"/>
    <xf numFmtId="0" fontId="32" fillId="0" borderId="25" xfId="0" applyFont="1" applyBorder="1"/>
    <xf numFmtId="1" fontId="32" fillId="0" borderId="21" xfId="0" applyNumberFormat="1" applyFont="1" applyBorder="1"/>
    <xf numFmtId="0" fontId="32" fillId="0" borderId="21" xfId="0" applyNumberFormat="1" applyFont="1" applyBorder="1"/>
    <xf numFmtId="0" fontId="32" fillId="0" borderId="24" xfId="0" applyNumberFormat="1" applyFont="1" applyBorder="1"/>
    <xf numFmtId="0" fontId="32" fillId="0" borderId="25" xfId="0" applyNumberFormat="1" applyFont="1" applyBorder="1"/>
    <xf numFmtId="1" fontId="32" fillId="0" borderId="26" xfId="0" applyNumberFormat="1" applyFont="1" applyBorder="1"/>
    <xf numFmtId="0" fontId="32" fillId="0" borderId="26" xfId="0" applyNumberFormat="1" applyFont="1" applyBorder="1"/>
    <xf numFmtId="0" fontId="32" fillId="0" borderId="0" xfId="0" applyNumberFormat="1" applyFont="1"/>
    <xf numFmtId="0" fontId="32" fillId="0" borderId="27" xfId="0" applyNumberFormat="1" applyFont="1" applyBorder="1"/>
    <xf numFmtId="1" fontId="32" fillId="0" borderId="28" xfId="0" applyNumberFormat="1" applyFont="1" applyBorder="1"/>
    <xf numFmtId="0" fontId="32" fillId="0" borderId="28" xfId="0" applyNumberFormat="1" applyFont="1" applyBorder="1"/>
    <xf numFmtId="0" fontId="32" fillId="0" borderId="9" xfId="0" applyNumberFormat="1" applyFont="1" applyBorder="1"/>
    <xf numFmtId="0" fontId="32" fillId="0" borderId="10" xfId="0" applyNumberFormat="1" applyFont="1" applyBorder="1"/>
    <xf numFmtId="0" fontId="28" fillId="0" borderId="29" xfId="0" pivotButton="1" applyFont="1" applyBorder="1"/>
    <xf numFmtId="0" fontId="28" fillId="0" borderId="29" xfId="0" applyFont="1" applyBorder="1"/>
    <xf numFmtId="3" fontId="8" fillId="2" borderId="15" xfId="3" applyNumberFormat="1" applyFont="1" applyFill="1" applyBorder="1" applyAlignment="1">
      <alignment horizontal="right" vertical="center"/>
    </xf>
    <xf numFmtId="3" fontId="8" fillId="2" borderId="30" xfId="3" applyNumberFormat="1" applyFont="1" applyFill="1" applyBorder="1" applyAlignment="1">
      <alignment horizontal="right" vertical="center"/>
    </xf>
    <xf numFmtId="165" fontId="24" fillId="4" borderId="0" xfId="0" applyNumberFormat="1" applyFont="1" applyFill="1" applyBorder="1"/>
    <xf numFmtId="165" fontId="24" fillId="4" borderId="0" xfId="0" applyNumberFormat="1" applyFont="1" applyFill="1"/>
    <xf numFmtId="0" fontId="26" fillId="4" borderId="0" xfId="0" applyFont="1" applyFill="1" applyAlignment="1">
      <alignment vertical="top"/>
    </xf>
    <xf numFmtId="166" fontId="34" fillId="6" borderId="36" xfId="3" applyNumberFormat="1" applyFont="1" applyFill="1" applyBorder="1" applyAlignment="1">
      <alignment horizontal="right"/>
    </xf>
    <xf numFmtId="166" fontId="34" fillId="6" borderId="37" xfId="3" applyNumberFormat="1" applyFont="1" applyFill="1" applyBorder="1" applyAlignment="1">
      <alignment horizontal="right"/>
    </xf>
    <xf numFmtId="166" fontId="8" fillId="4" borderId="36" xfId="3" applyNumberFormat="1" applyFont="1" applyFill="1" applyBorder="1" applyAlignment="1">
      <alignment horizontal="right"/>
    </xf>
    <xf numFmtId="166" fontId="8" fillId="4" borderId="37" xfId="3" applyNumberFormat="1" applyFont="1" applyFill="1" applyBorder="1" applyAlignment="1">
      <alignment horizontal="right"/>
    </xf>
    <xf numFmtId="166" fontId="8" fillId="4" borderId="0" xfId="3" applyNumberFormat="1" applyFont="1" applyFill="1" applyBorder="1" applyAlignment="1">
      <alignment horizontal="right"/>
    </xf>
    <xf numFmtId="0" fontId="8" fillId="4" borderId="0" xfId="3" quotePrefix="1" applyFont="1" applyFill="1"/>
    <xf numFmtId="0" fontId="0" fillId="4" borderId="0" xfId="0" applyFill="1"/>
    <xf numFmtId="0" fontId="26" fillId="2" borderId="0" xfId="0" applyFont="1" applyFill="1" applyAlignment="1">
      <alignment vertical="top"/>
    </xf>
    <xf numFmtId="0" fontId="26" fillId="2" borderId="0" xfId="0" applyFont="1" applyFill="1" applyAlignment="1">
      <alignment vertical="top" wrapText="1"/>
    </xf>
    <xf numFmtId="0" fontId="26" fillId="4" borderId="0" xfId="0" applyFont="1" applyFill="1"/>
    <xf numFmtId="0" fontId="8" fillId="4" borderId="0" xfId="3" applyFont="1" applyFill="1" applyAlignment="1">
      <alignment wrapText="1"/>
    </xf>
    <xf numFmtId="167" fontId="8" fillId="4" borderId="36" xfId="3" applyNumberFormat="1" applyFont="1" applyFill="1" applyBorder="1" applyAlignment="1">
      <alignment horizontal="right"/>
    </xf>
    <xf numFmtId="167" fontId="8" fillId="4" borderId="37" xfId="3" applyNumberFormat="1" applyFont="1" applyFill="1" applyBorder="1" applyAlignment="1">
      <alignment horizontal="right"/>
    </xf>
    <xf numFmtId="167" fontId="37" fillId="4" borderId="0" xfId="0" applyNumberFormat="1" applyFont="1" applyFill="1"/>
    <xf numFmtId="0" fontId="8" fillId="2" borderId="0" xfId="0" applyFont="1" applyFill="1" applyBorder="1" applyAlignment="1">
      <alignment vertical="top"/>
    </xf>
    <xf numFmtId="0" fontId="8" fillId="2" borderId="0" xfId="3" applyFill="1"/>
    <xf numFmtId="0" fontId="8" fillId="2" borderId="0" xfId="3" applyFill="1" applyBorder="1" applyProtection="1">
      <protection hidden="1"/>
    </xf>
    <xf numFmtId="0" fontId="8" fillId="2" borderId="0" xfId="3" applyFill="1" applyAlignment="1">
      <alignment vertical="top"/>
    </xf>
    <xf numFmtId="0" fontId="38" fillId="2" borderId="0" xfId="3" applyFont="1" applyFill="1" applyAlignment="1">
      <alignment vertical="top"/>
    </xf>
    <xf numFmtId="0" fontId="39" fillId="2" borderId="0" xfId="3" applyFont="1" applyFill="1" applyAlignment="1">
      <alignment vertical="top"/>
    </xf>
    <xf numFmtId="0" fontId="39" fillId="2" borderId="0" xfId="3" applyFont="1" applyFill="1"/>
    <xf numFmtId="0" fontId="36" fillId="0" borderId="0" xfId="0" applyFont="1"/>
    <xf numFmtId="0" fontId="35" fillId="3" borderId="0" xfId="3" applyFont="1" applyFill="1" applyAlignment="1">
      <alignment vertical="center"/>
    </xf>
    <xf numFmtId="0" fontId="35" fillId="4" borderId="0" xfId="0" applyFont="1" applyFill="1" applyAlignment="1">
      <alignment vertical="top"/>
    </xf>
    <xf numFmtId="0" fontId="35" fillId="4" borderId="0" xfId="3" applyFont="1" applyFill="1" applyAlignment="1">
      <alignment vertical="top"/>
    </xf>
    <xf numFmtId="0" fontId="5" fillId="0" borderId="0" xfId="0" applyFont="1" applyAlignment="1"/>
    <xf numFmtId="167" fontId="34" fillId="6" borderId="36" xfId="3" applyNumberFormat="1" applyFont="1" applyFill="1" applyBorder="1"/>
    <xf numFmtId="167" fontId="34" fillId="6" borderId="37" xfId="3" applyNumberFormat="1" applyFont="1" applyFill="1" applyBorder="1"/>
    <xf numFmtId="167" fontId="34" fillId="6" borderId="0" xfId="3" applyNumberFormat="1" applyFont="1" applyFill="1" applyBorder="1"/>
    <xf numFmtId="167" fontId="8" fillId="4" borderId="36" xfId="3" applyNumberFormat="1" applyFont="1" applyFill="1" applyBorder="1"/>
    <xf numFmtId="167" fontId="8" fillId="4" borderId="37" xfId="3" applyNumberFormat="1" applyFont="1" applyFill="1" applyBorder="1"/>
    <xf numFmtId="167" fontId="8" fillId="4" borderId="0" xfId="3" applyNumberFormat="1" applyFont="1" applyFill="1" applyBorder="1"/>
    <xf numFmtId="167" fontId="34" fillId="6" borderId="36" xfId="3" applyNumberFormat="1" applyFont="1" applyFill="1" applyBorder="1" applyAlignment="1">
      <alignment horizontal="right"/>
    </xf>
    <xf numFmtId="167" fontId="34" fillId="6" borderId="37" xfId="3" applyNumberFormat="1" applyFont="1" applyFill="1" applyBorder="1" applyAlignment="1">
      <alignment horizontal="right"/>
    </xf>
    <xf numFmtId="167" fontId="34" fillId="6" borderId="0" xfId="3" applyNumberFormat="1" applyFont="1" applyFill="1" applyBorder="1" applyAlignment="1">
      <alignment horizontal="right"/>
    </xf>
    <xf numFmtId="167" fontId="8" fillId="4" borderId="0" xfId="3" applyNumberFormat="1" applyFont="1" applyFill="1" applyBorder="1" applyAlignment="1">
      <alignment horizontal="right"/>
    </xf>
    <xf numFmtId="0" fontId="40" fillId="0" borderId="0" xfId="0" applyFont="1"/>
    <xf numFmtId="0" fontId="40" fillId="4" borderId="0" xfId="0" applyFont="1" applyFill="1"/>
    <xf numFmtId="0" fontId="26" fillId="4" borderId="0" xfId="3" applyFont="1" applyFill="1"/>
    <xf numFmtId="1" fontId="35" fillId="4" borderId="0" xfId="0" applyNumberFormat="1" applyFont="1" applyFill="1"/>
    <xf numFmtId="0" fontId="7" fillId="4" borderId="0" xfId="0" applyFont="1" applyFill="1" applyAlignment="1">
      <alignment vertical="top"/>
    </xf>
    <xf numFmtId="0" fontId="2" fillId="2" borderId="0" xfId="0" applyFont="1" applyFill="1" applyAlignment="1">
      <alignment horizontal="right" vertical="center"/>
    </xf>
    <xf numFmtId="0" fontId="12" fillId="2" borderId="0" xfId="1" applyFill="1" applyAlignment="1" applyProtection="1">
      <alignment vertical="top"/>
    </xf>
    <xf numFmtId="0" fontId="34" fillId="6" borderId="5" xfId="0" applyFont="1" applyFill="1" applyBorder="1" applyAlignment="1">
      <alignment wrapText="1"/>
    </xf>
    <xf numFmtId="0" fontId="34" fillId="6" borderId="0" xfId="0" applyFont="1" applyFill="1" applyBorder="1"/>
    <xf numFmtId="3" fontId="8" fillId="2" borderId="0" xfId="3" applyNumberFormat="1" applyFont="1" applyFill="1" applyBorder="1" applyAlignment="1">
      <alignment horizontal="right" vertical="center"/>
    </xf>
    <xf numFmtId="0" fontId="8" fillId="2" borderId="5" xfId="3" applyFont="1" applyFill="1" applyBorder="1" applyAlignment="1">
      <alignment vertical="center" wrapText="1"/>
    </xf>
    <xf numFmtId="0" fontId="8" fillId="2" borderId="5" xfId="3" applyFont="1" applyFill="1" applyBorder="1" applyAlignment="1">
      <alignment horizontal="left" vertical="center" wrapText="1"/>
    </xf>
    <xf numFmtId="0" fontId="7" fillId="0" borderId="20" xfId="3" applyFont="1" applyFill="1" applyBorder="1" applyAlignment="1">
      <alignment horizontal="right"/>
    </xf>
    <xf numFmtId="49" fontId="41" fillId="7" borderId="41" xfId="0" applyNumberFormat="1" applyFont="1" applyFill="1" applyBorder="1" applyAlignment="1">
      <alignment horizontal="left"/>
    </xf>
    <xf numFmtId="1" fontId="42" fillId="8" borderId="42" xfId="0" applyNumberFormat="1" applyFont="1" applyFill="1" applyBorder="1" applyAlignment="1">
      <alignment horizontal="right"/>
    </xf>
    <xf numFmtId="49" fontId="42" fillId="8" borderId="42" xfId="0" applyNumberFormat="1" applyFont="1" applyFill="1" applyBorder="1" applyAlignment="1">
      <alignment horizontal="left"/>
    </xf>
    <xf numFmtId="0" fontId="42" fillId="8" borderId="42" xfId="0" applyFont="1" applyFill="1" applyBorder="1" applyAlignment="1">
      <alignment horizontal="right"/>
    </xf>
    <xf numFmtId="1" fontId="42" fillId="9" borderId="42" xfId="0" applyNumberFormat="1" applyFont="1" applyFill="1" applyBorder="1" applyAlignment="1">
      <alignment horizontal="right"/>
    </xf>
    <xf numFmtId="49" fontId="42" fillId="9" borderId="42" xfId="0" applyNumberFormat="1" applyFont="1" applyFill="1" applyBorder="1" applyAlignment="1">
      <alignment horizontal="left"/>
    </xf>
    <xf numFmtId="0" fontId="42" fillId="9" borderId="42" xfId="0" applyFont="1" applyFill="1" applyBorder="1" applyAlignment="1">
      <alignment horizontal="right"/>
    </xf>
    <xf numFmtId="49" fontId="41" fillId="7" borderId="0" xfId="0" applyNumberFormat="1" applyFont="1" applyFill="1" applyBorder="1" applyAlignment="1">
      <alignment horizontal="left"/>
    </xf>
    <xf numFmtId="0" fontId="42" fillId="8" borderId="0" xfId="0" applyFont="1" applyFill="1" applyBorder="1" applyAlignment="1">
      <alignment horizontal="right"/>
    </xf>
    <xf numFmtId="0" fontId="42" fillId="9" borderId="0" xfId="0" applyFont="1" applyFill="1" applyBorder="1" applyAlignment="1">
      <alignment horizontal="right"/>
    </xf>
    <xf numFmtId="49" fontId="43" fillId="7" borderId="41" xfId="0" applyNumberFormat="1" applyFont="1" applyFill="1" applyBorder="1" applyAlignment="1">
      <alignment horizontal="left"/>
    </xf>
    <xf numFmtId="168" fontId="8" fillId="2" borderId="0" xfId="5" applyNumberFormat="1" applyFont="1" applyFill="1" applyBorder="1" applyAlignment="1">
      <alignment horizontal="right" vertical="center"/>
    </xf>
    <xf numFmtId="168" fontId="8" fillId="2" borderId="0" xfId="5" applyNumberFormat="1" applyFont="1" applyFill="1" applyBorder="1" applyAlignment="1">
      <alignment vertical="center"/>
    </xf>
    <xf numFmtId="0" fontId="32" fillId="0" borderId="29" xfId="0" pivotButton="1" applyFont="1" applyBorder="1"/>
    <xf numFmtId="0" fontId="44" fillId="8" borderId="42" xfId="0" applyFont="1" applyFill="1" applyBorder="1" applyAlignment="1">
      <alignment horizontal="right"/>
    </xf>
    <xf numFmtId="49" fontId="44" fillId="9" borderId="42" xfId="0" applyNumberFormat="1" applyFont="1" applyFill="1" applyBorder="1" applyAlignment="1">
      <alignment horizontal="left"/>
    </xf>
    <xf numFmtId="1" fontId="44" fillId="9" borderId="42" xfId="0" applyNumberFormat="1" applyFont="1" applyFill="1" applyBorder="1" applyAlignment="1">
      <alignment horizontal="right"/>
    </xf>
    <xf numFmtId="0" fontId="44" fillId="9" borderId="42" xfId="0" applyFont="1" applyFill="1" applyBorder="1" applyAlignment="1">
      <alignment horizontal="right"/>
    </xf>
    <xf numFmtId="49" fontId="44" fillId="8" borderId="42" xfId="0" applyNumberFormat="1" applyFont="1" applyFill="1" applyBorder="1" applyAlignment="1">
      <alignment horizontal="left"/>
    </xf>
    <xf numFmtId="1" fontId="44" fillId="8" borderId="42" xfId="0" applyNumberFormat="1" applyFont="1" applyFill="1" applyBorder="1" applyAlignment="1">
      <alignment horizontal="right"/>
    </xf>
    <xf numFmtId="0" fontId="28" fillId="4" borderId="29" xfId="0" applyFont="1" applyFill="1" applyBorder="1"/>
    <xf numFmtId="0" fontId="32" fillId="4" borderId="21" xfId="0" applyFont="1" applyFill="1" applyBorder="1"/>
    <xf numFmtId="0" fontId="32" fillId="4" borderId="22" xfId="0" applyFont="1" applyFill="1" applyBorder="1"/>
    <xf numFmtId="0" fontId="32" fillId="4" borderId="23" xfId="0" applyFont="1" applyFill="1" applyBorder="1"/>
    <xf numFmtId="0" fontId="32" fillId="4" borderId="31" xfId="0" applyFont="1" applyFill="1" applyBorder="1"/>
    <xf numFmtId="0" fontId="32" fillId="4" borderId="32" xfId="0" applyFont="1" applyFill="1" applyBorder="1"/>
    <xf numFmtId="1" fontId="32" fillId="4" borderId="21" xfId="0" applyNumberFormat="1" applyFont="1" applyFill="1" applyBorder="1"/>
    <xf numFmtId="1" fontId="32" fillId="4" borderId="24" xfId="0" applyNumberFormat="1" applyFont="1" applyFill="1" applyBorder="1"/>
    <xf numFmtId="0" fontId="32" fillId="4" borderId="33" xfId="0" applyFont="1" applyFill="1" applyBorder="1"/>
    <xf numFmtId="0" fontId="32" fillId="4" borderId="21" xfId="0" applyNumberFormat="1" applyFont="1" applyFill="1" applyBorder="1"/>
    <xf numFmtId="0" fontId="32" fillId="4" borderId="24" xfId="0" applyNumberFormat="1" applyFont="1" applyFill="1" applyBorder="1"/>
    <xf numFmtId="0" fontId="32" fillId="4" borderId="32" xfId="0" applyNumberFormat="1" applyFont="1" applyFill="1" applyBorder="1"/>
    <xf numFmtId="0" fontId="32" fillId="4" borderId="26" xfId="0" applyFont="1" applyFill="1" applyBorder="1"/>
    <xf numFmtId="0" fontId="32" fillId="4" borderId="26" xfId="0" applyNumberFormat="1" applyFont="1" applyFill="1" applyBorder="1"/>
    <xf numFmtId="0" fontId="32" fillId="4" borderId="0" xfId="0" applyNumberFormat="1" applyFont="1" applyFill="1"/>
    <xf numFmtId="0" fontId="32" fillId="4" borderId="34" xfId="0" applyNumberFormat="1" applyFont="1" applyFill="1" applyBorder="1"/>
    <xf numFmtId="0" fontId="32" fillId="4" borderId="28" xfId="0" applyFont="1" applyFill="1" applyBorder="1"/>
    <xf numFmtId="0" fontId="32" fillId="4" borderId="28" xfId="0" applyNumberFormat="1" applyFont="1" applyFill="1" applyBorder="1"/>
    <xf numFmtId="0" fontId="32" fillId="4" borderId="9" xfId="0" applyNumberFormat="1" applyFont="1" applyFill="1" applyBorder="1"/>
    <xf numFmtId="0" fontId="32" fillId="4" borderId="29" xfId="0" applyNumberFormat="1" applyFont="1" applyFill="1" applyBorder="1"/>
    <xf numFmtId="49" fontId="18" fillId="3" borderId="11" xfId="3" applyNumberFormat="1" applyFont="1" applyFill="1" applyBorder="1" applyAlignment="1"/>
    <xf numFmtId="49" fontId="44" fillId="9" borderId="43" xfId="0" applyNumberFormat="1" applyFont="1" applyFill="1" applyBorder="1" applyAlignment="1"/>
    <xf numFmtId="1" fontId="44" fillId="9" borderId="43" xfId="0" applyNumberFormat="1" applyFont="1" applyFill="1" applyBorder="1" applyAlignment="1"/>
    <xf numFmtId="0" fontId="44" fillId="9" borderId="43" xfId="0" applyFont="1" applyFill="1" applyBorder="1" applyAlignment="1"/>
    <xf numFmtId="49" fontId="44" fillId="8" borderId="43" xfId="0" applyNumberFormat="1" applyFont="1" applyFill="1" applyBorder="1" applyAlignment="1"/>
    <xf numFmtId="1" fontId="44" fillId="8" borderId="43" xfId="0" applyNumberFormat="1" applyFont="1" applyFill="1" applyBorder="1" applyAlignment="1"/>
    <xf numFmtId="0" fontId="44" fillId="8" borderId="43" xfId="0" applyFont="1" applyFill="1" applyBorder="1" applyAlignment="1"/>
    <xf numFmtId="0" fontId="8" fillId="4" borderId="0" xfId="3" applyFont="1" applyFill="1" applyAlignment="1"/>
    <xf numFmtId="0" fontId="6" fillId="4" borderId="1" xfId="3" applyFont="1" applyFill="1" applyBorder="1" applyAlignment="1"/>
    <xf numFmtId="1" fontId="8" fillId="4" borderId="38" xfId="0" applyNumberFormat="1" applyFont="1" applyFill="1" applyBorder="1" applyAlignment="1">
      <alignment horizontal="right"/>
    </xf>
    <xf numFmtId="1" fontId="8" fillId="4" borderId="35" xfId="0" applyNumberFormat="1" applyFont="1" applyFill="1" applyBorder="1" applyAlignment="1">
      <alignment horizontal="right"/>
    </xf>
    <xf numFmtId="1" fontId="8" fillId="4" borderId="6" xfId="0" applyNumberFormat="1" applyFont="1" applyFill="1" applyBorder="1" applyAlignment="1">
      <alignment horizontal="right"/>
    </xf>
    <xf numFmtId="0" fontId="32" fillId="4" borderId="0" xfId="0" applyFont="1" applyFill="1" applyAlignment="1"/>
    <xf numFmtId="0" fontId="8" fillId="2" borderId="0" xfId="0" applyFont="1" applyFill="1" applyAlignment="1">
      <alignment horizontal="left" vertical="top" wrapText="1"/>
    </xf>
    <xf numFmtId="0" fontId="8" fillId="4" borderId="0" xfId="0" applyFont="1" applyFill="1" applyAlignment="1">
      <alignment vertical="top" wrapText="1"/>
    </xf>
    <xf numFmtId="0" fontId="8" fillId="2" borderId="0" xfId="0" applyFont="1" applyFill="1" applyBorder="1" applyAlignment="1">
      <alignment vertical="top" wrapText="1"/>
    </xf>
    <xf numFmtId="0" fontId="2" fillId="2" borderId="0" xfId="3" applyFont="1" applyFill="1" applyAlignment="1">
      <alignment horizontal="center"/>
    </xf>
    <xf numFmtId="1" fontId="8" fillId="2" borderId="0" xfId="3" applyNumberFormat="1" applyFont="1" applyFill="1" applyAlignment="1">
      <alignment horizontal="left" vertical="top" wrapText="1"/>
    </xf>
    <xf numFmtId="0" fontId="8" fillId="4" borderId="0" xfId="3" applyFont="1" applyFill="1" applyAlignment="1">
      <alignment vertical="top" wrapText="1"/>
    </xf>
    <xf numFmtId="0" fontId="8" fillId="4" borderId="0" xfId="3" applyFont="1" applyFill="1" applyAlignment="1">
      <alignment horizontal="left" vertical="top" wrapText="1"/>
    </xf>
    <xf numFmtId="0" fontId="21" fillId="4" borderId="0" xfId="0" applyFont="1" applyFill="1" applyAlignment="1">
      <alignment vertical="top" wrapText="1"/>
    </xf>
  </cellXfs>
  <cellStyles count="6">
    <cellStyle name="Hyperlink" xfId="1" builtinId="8"/>
    <cellStyle name="Hyperlink 2" xfId="2"/>
    <cellStyle name="Normal" xfId="0" builtinId="0"/>
    <cellStyle name="Normal 2" xfId="3"/>
    <cellStyle name="Normal 3" xfId="4"/>
    <cellStyle name="Percent" xfId="5" builtinId="5"/>
  </cellStyles>
  <dxfs count="17">
    <dxf>
      <font>
        <sz val="11"/>
      </font>
    </dxf>
    <dxf>
      <font>
        <sz val="11"/>
      </font>
    </dxf>
    <dxf>
      <font>
        <b/>
      </font>
    </dxf>
    <dxf>
      <font>
        <b/>
      </font>
    </dxf>
    <dxf>
      <font>
        <name val="Arial"/>
        <scheme val="none"/>
      </font>
    </dxf>
    <dxf>
      <font>
        <b/>
      </font>
    </dxf>
    <dxf>
      <font>
        <b/>
      </font>
    </dxf>
    <dxf>
      <font>
        <name val="Arial"/>
        <scheme val="none"/>
      </font>
    </dxf>
    <dxf>
      <font>
        <b/>
      </font>
    </dxf>
    <dxf>
      <font>
        <name val="Arial"/>
        <scheme val="none"/>
      </font>
    </dxf>
    <dxf>
      <font>
        <name val="Arial"/>
        <scheme val="none"/>
      </font>
    </dxf>
    <dxf>
      <fill>
        <patternFill>
          <bgColor theme="0"/>
        </patternFill>
      </fill>
    </dxf>
    <dxf>
      <font>
        <name val="Arial"/>
        <scheme val="none"/>
      </font>
    </dxf>
    <dxf>
      <border>
        <right style="thin">
          <color indexed="8"/>
        </right>
        <top style="thin">
          <color indexed="8"/>
        </top>
        <bottom style="thin">
          <color indexed="8"/>
        </bottom>
      </border>
    </dxf>
    <dxf>
      <fill>
        <patternFill patternType="solid">
          <bgColor theme="0"/>
        </patternFill>
      </fill>
    </dxf>
    <dxf>
      <font>
        <b/>
      </font>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4"/>
          <c:order val="0"/>
          <c:tx>
            <c:strRef>
              <c:f>'Chart data'!$B$1</c:f>
              <c:strCache>
                <c:ptCount val="1"/>
                <c:pt idx="0">
                  <c:v>Gross Ingredient Cost (£)</c:v>
                </c:pt>
              </c:strCache>
            </c:strRef>
          </c:tx>
          <c:spPr>
            <a:ln>
              <a:solidFill>
                <a:schemeClr val="tx2"/>
              </a:solidFill>
            </a:ln>
          </c:spPr>
          <c:marker>
            <c:symbol val="triangle"/>
            <c:size val="5"/>
            <c:spPr>
              <a:solidFill>
                <a:schemeClr val="tx2"/>
              </a:solidFill>
              <a:ln>
                <a:solidFill>
                  <a:srgbClr val="0391BF"/>
                </a:solidFill>
              </a:ln>
            </c:spPr>
          </c:marker>
          <c:cat>
            <c:strRef>
              <c:f>'Chart data'!$A$2:$A$11</c:f>
              <c:strCache>
                <c:ptCount val="10"/>
                <c:pt idx="0">
                  <c:v>2007/08</c:v>
                </c:pt>
                <c:pt idx="1">
                  <c:v>2008/09</c:v>
                </c:pt>
                <c:pt idx="2">
                  <c:v>2009/10</c:v>
                </c:pt>
                <c:pt idx="3">
                  <c:v>2010/11</c:v>
                </c:pt>
                <c:pt idx="4">
                  <c:v>2011/12</c:v>
                </c:pt>
                <c:pt idx="5">
                  <c:v>2012/13</c:v>
                </c:pt>
                <c:pt idx="6">
                  <c:v>2013/14</c:v>
                </c:pt>
                <c:pt idx="7">
                  <c:v>2014/15</c:v>
                </c:pt>
                <c:pt idx="8">
                  <c:v>2015/16</c:v>
                </c:pt>
                <c:pt idx="9">
                  <c:v>2016/17</c:v>
                </c:pt>
              </c:strCache>
            </c:strRef>
          </c:cat>
          <c:val>
            <c:numRef>
              <c:f>'Chart data'!$B$2:$B$11</c:f>
              <c:numCache>
                <c:formatCode>General</c:formatCode>
                <c:ptCount val="10"/>
                <c:pt idx="0">
                  <c:v>9860639.1700000018</c:v>
                </c:pt>
                <c:pt idx="1">
                  <c:v>10977492.720000001</c:v>
                </c:pt>
                <c:pt idx="2">
                  <c:v>9970893.9199999999</c:v>
                </c:pt>
                <c:pt idx="3">
                  <c:v>8709721.0700000003</c:v>
                </c:pt>
                <c:pt idx="4">
                  <c:v>7117718.6000000006</c:v>
                </c:pt>
                <c:pt idx="5">
                  <c:v>5338543.4700000007</c:v>
                </c:pt>
                <c:pt idx="6">
                  <c:v>4886414.4499999993</c:v>
                </c:pt>
                <c:pt idx="7">
                  <c:v>4519090.3199999984</c:v>
                </c:pt>
                <c:pt idx="8">
                  <c:v>4232254.08</c:v>
                </c:pt>
                <c:pt idx="9">
                  <c:v>4220525.0900000008</c:v>
                </c:pt>
              </c:numCache>
            </c:numRef>
          </c:val>
        </c:ser>
        <c:ser>
          <c:idx val="2"/>
          <c:order val="1"/>
          <c:tx>
            <c:strRef>
              <c:f>'Chart data'!$C$1</c:f>
              <c:strCache>
                <c:ptCount val="1"/>
                <c:pt idx="0">
                  <c:v>Methadone Fees (£)</c:v>
                </c:pt>
              </c:strCache>
            </c:strRef>
          </c:tx>
          <c:spPr>
            <a:ln>
              <a:solidFill>
                <a:schemeClr val="accent4"/>
              </a:solidFill>
            </a:ln>
          </c:spPr>
          <c:marker>
            <c:symbol val="x"/>
            <c:size val="5"/>
            <c:spPr>
              <a:ln>
                <a:solidFill>
                  <a:schemeClr val="accent4"/>
                </a:solidFill>
              </a:ln>
            </c:spPr>
          </c:marker>
          <c:cat>
            <c:strRef>
              <c:f>'Chart data'!$A$2:$A$11</c:f>
              <c:strCache>
                <c:ptCount val="10"/>
                <c:pt idx="0">
                  <c:v>2007/08</c:v>
                </c:pt>
                <c:pt idx="1">
                  <c:v>2008/09</c:v>
                </c:pt>
                <c:pt idx="2">
                  <c:v>2009/10</c:v>
                </c:pt>
                <c:pt idx="3">
                  <c:v>2010/11</c:v>
                </c:pt>
                <c:pt idx="4">
                  <c:v>2011/12</c:v>
                </c:pt>
                <c:pt idx="5">
                  <c:v>2012/13</c:v>
                </c:pt>
                <c:pt idx="6">
                  <c:v>2013/14</c:v>
                </c:pt>
                <c:pt idx="7">
                  <c:v>2014/15</c:v>
                </c:pt>
                <c:pt idx="8">
                  <c:v>2015/16</c:v>
                </c:pt>
                <c:pt idx="9">
                  <c:v>2016/17</c:v>
                </c:pt>
              </c:strCache>
            </c:strRef>
          </c:cat>
          <c:val>
            <c:numRef>
              <c:f>'Chart data'!$C$2:$C$11</c:f>
              <c:numCache>
                <c:formatCode>General</c:formatCode>
                <c:ptCount val="10"/>
                <c:pt idx="0">
                  <c:v>5366361.5200000005</c:v>
                </c:pt>
                <c:pt idx="1">
                  <c:v>5095297.5000000009</c:v>
                </c:pt>
                <c:pt idx="2">
                  <c:v>5325850.49</c:v>
                </c:pt>
                <c:pt idx="3">
                  <c:v>5661694.8200000003</c:v>
                </c:pt>
                <c:pt idx="4">
                  <c:v>5559462.4299999997</c:v>
                </c:pt>
                <c:pt idx="5">
                  <c:v>5734384.9499999993</c:v>
                </c:pt>
                <c:pt idx="6">
                  <c:v>5752599.8099999996</c:v>
                </c:pt>
                <c:pt idx="7">
                  <c:v>5829429.71</c:v>
                </c:pt>
                <c:pt idx="8">
                  <c:v>5415119.6999999993</c:v>
                </c:pt>
                <c:pt idx="9">
                  <c:v>5371684.4099999992</c:v>
                </c:pt>
              </c:numCache>
            </c:numRef>
          </c:val>
        </c:ser>
        <c:ser>
          <c:idx val="0"/>
          <c:order val="2"/>
          <c:tx>
            <c:strRef>
              <c:f>'Chart data'!$D$1</c:f>
              <c:strCache>
                <c:ptCount val="1"/>
                <c:pt idx="0">
                  <c:v>Supervision Fees (£)</c:v>
                </c:pt>
              </c:strCache>
            </c:strRef>
          </c:tx>
          <c:spPr>
            <a:ln>
              <a:solidFill>
                <a:schemeClr val="accent1"/>
              </a:solidFill>
            </a:ln>
          </c:spPr>
          <c:marker>
            <c:symbol val="diamond"/>
            <c:size val="5"/>
            <c:spPr>
              <a:solidFill>
                <a:schemeClr val="accent1"/>
              </a:solidFill>
              <a:ln>
                <a:solidFill>
                  <a:schemeClr val="accent1"/>
                </a:solidFill>
              </a:ln>
            </c:spPr>
          </c:marker>
          <c:cat>
            <c:strRef>
              <c:f>'Chart data'!$A$2:$A$11</c:f>
              <c:strCache>
                <c:ptCount val="10"/>
                <c:pt idx="0">
                  <c:v>2007/08</c:v>
                </c:pt>
                <c:pt idx="1">
                  <c:v>2008/09</c:v>
                </c:pt>
                <c:pt idx="2">
                  <c:v>2009/10</c:v>
                </c:pt>
                <c:pt idx="3">
                  <c:v>2010/11</c:v>
                </c:pt>
                <c:pt idx="4">
                  <c:v>2011/12</c:v>
                </c:pt>
                <c:pt idx="5">
                  <c:v>2012/13</c:v>
                </c:pt>
                <c:pt idx="6">
                  <c:v>2013/14</c:v>
                </c:pt>
                <c:pt idx="7">
                  <c:v>2014/15</c:v>
                </c:pt>
                <c:pt idx="8">
                  <c:v>2015/16</c:v>
                </c:pt>
                <c:pt idx="9">
                  <c:v>2016/17</c:v>
                </c:pt>
              </c:strCache>
            </c:strRef>
          </c:cat>
          <c:val>
            <c:numRef>
              <c:f>'Chart data'!$D$2:$D$11</c:f>
              <c:numCache>
                <c:formatCode>General</c:formatCode>
                <c:ptCount val="10"/>
                <c:pt idx="0">
                  <c:v>9557705.75</c:v>
                </c:pt>
                <c:pt idx="1">
                  <c:v>11542338.119999999</c:v>
                </c:pt>
                <c:pt idx="2">
                  <c:v>12639343.620000001</c:v>
                </c:pt>
                <c:pt idx="3">
                  <c:v>13683876.59</c:v>
                </c:pt>
                <c:pt idx="4">
                  <c:v>13392806.800000001</c:v>
                </c:pt>
                <c:pt idx="5">
                  <c:v>12795988.200000003</c:v>
                </c:pt>
                <c:pt idx="6">
                  <c:v>12103045.23</c:v>
                </c:pt>
                <c:pt idx="7">
                  <c:v>12111489.869999999</c:v>
                </c:pt>
                <c:pt idx="8">
                  <c:v>12048119</c:v>
                </c:pt>
                <c:pt idx="9">
                  <c:v>12501369.800000001</c:v>
                </c:pt>
              </c:numCache>
            </c:numRef>
          </c:val>
        </c:ser>
        <c:ser>
          <c:idx val="3"/>
          <c:order val="3"/>
          <c:tx>
            <c:strRef>
              <c:f>'Chart data'!$F$1</c:f>
              <c:strCache>
                <c:ptCount val="1"/>
                <c:pt idx="0">
                  <c:v>Total Cost (£)</c:v>
                </c:pt>
              </c:strCache>
            </c:strRef>
          </c:tx>
          <c:spPr>
            <a:ln>
              <a:solidFill>
                <a:schemeClr val="accent3"/>
              </a:solidFill>
              <a:prstDash val="dash"/>
            </a:ln>
          </c:spPr>
          <c:marker>
            <c:symbol val="none"/>
          </c:marker>
          <c:cat>
            <c:strRef>
              <c:f>'Chart data'!$A$2:$A$11</c:f>
              <c:strCache>
                <c:ptCount val="10"/>
                <c:pt idx="0">
                  <c:v>2007/08</c:v>
                </c:pt>
                <c:pt idx="1">
                  <c:v>2008/09</c:v>
                </c:pt>
                <c:pt idx="2">
                  <c:v>2009/10</c:v>
                </c:pt>
                <c:pt idx="3">
                  <c:v>2010/11</c:v>
                </c:pt>
                <c:pt idx="4">
                  <c:v>2011/12</c:v>
                </c:pt>
                <c:pt idx="5">
                  <c:v>2012/13</c:v>
                </c:pt>
                <c:pt idx="6">
                  <c:v>2013/14</c:v>
                </c:pt>
                <c:pt idx="7">
                  <c:v>2014/15</c:v>
                </c:pt>
                <c:pt idx="8">
                  <c:v>2015/16</c:v>
                </c:pt>
                <c:pt idx="9">
                  <c:v>2016/17</c:v>
                </c:pt>
              </c:strCache>
            </c:strRef>
          </c:cat>
          <c:val>
            <c:numRef>
              <c:f>'Chart data'!$F$2:$F$11</c:f>
              <c:numCache>
                <c:formatCode>General</c:formatCode>
                <c:ptCount val="10"/>
                <c:pt idx="0">
                  <c:v>24782969.670000002</c:v>
                </c:pt>
                <c:pt idx="1">
                  <c:v>27669503.140000004</c:v>
                </c:pt>
                <c:pt idx="2">
                  <c:v>27969569.25</c:v>
                </c:pt>
                <c:pt idx="3">
                  <c:v>28119791.580000002</c:v>
                </c:pt>
                <c:pt idx="4">
                  <c:v>26310341.950000003</c:v>
                </c:pt>
                <c:pt idx="5">
                  <c:v>23884914.500000004</c:v>
                </c:pt>
                <c:pt idx="6">
                  <c:v>22812920.639999997</c:v>
                </c:pt>
                <c:pt idx="7">
                  <c:v>22515683.309999999</c:v>
                </c:pt>
                <c:pt idx="8">
                  <c:v>22461621.91</c:v>
                </c:pt>
                <c:pt idx="9">
                  <c:v>22953936.170000002</c:v>
                </c:pt>
              </c:numCache>
            </c:numRef>
          </c:val>
        </c:ser>
        <c:marker val="1"/>
        <c:axId val="56101120"/>
        <c:axId val="56111872"/>
      </c:lineChart>
      <c:lineChart>
        <c:grouping val="standard"/>
        <c:ser>
          <c:idx val="6"/>
          <c:order val="4"/>
          <c:tx>
            <c:strRef>
              <c:f>'Chart data'!$H$1</c:f>
              <c:strCache>
                <c:ptCount val="1"/>
                <c:pt idx="0">
                  <c:v>Number of Items Dispensed</c:v>
                </c:pt>
              </c:strCache>
            </c:strRef>
          </c:tx>
          <c:spPr>
            <a:ln>
              <a:solidFill>
                <a:schemeClr val="tx1"/>
              </a:solidFill>
            </a:ln>
          </c:spPr>
          <c:marker>
            <c:symbol val="none"/>
          </c:marker>
          <c:cat>
            <c:strRef>
              <c:f>'Chart data'!$A$2:$A$10</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'Chart data'!$H$2:$H$11</c:f>
              <c:numCache>
                <c:formatCode>General</c:formatCode>
                <c:ptCount val="10"/>
                <c:pt idx="0">
                  <c:v>492908</c:v>
                </c:pt>
                <c:pt idx="1">
                  <c:v>493767</c:v>
                </c:pt>
                <c:pt idx="2">
                  <c:v>510063</c:v>
                </c:pt>
                <c:pt idx="3">
                  <c:v>534674</c:v>
                </c:pt>
                <c:pt idx="4">
                  <c:v>515897</c:v>
                </c:pt>
                <c:pt idx="5">
                  <c:v>488982</c:v>
                </c:pt>
                <c:pt idx="6">
                  <c:v>464639</c:v>
                </c:pt>
                <c:pt idx="7">
                  <c:v>439778</c:v>
                </c:pt>
                <c:pt idx="8">
                  <c:v>433448</c:v>
                </c:pt>
                <c:pt idx="9">
                  <c:v>432493</c:v>
                </c:pt>
              </c:numCache>
            </c:numRef>
          </c:val>
        </c:ser>
        <c:marker val="1"/>
        <c:axId val="56113792"/>
        <c:axId val="56115584"/>
      </c:lineChart>
      <c:catAx>
        <c:axId val="56101120"/>
        <c:scaling>
          <c:orientation val="minMax"/>
        </c:scaling>
        <c:axPos val="b"/>
        <c:title>
          <c:tx>
            <c:rich>
              <a:bodyPr/>
              <a:lstStyle/>
              <a:p>
                <a:pPr>
                  <a:defRPr/>
                </a:pPr>
                <a:r>
                  <a:rPr lang="en-US"/>
                  <a:t>Financial Year</a:t>
                </a:r>
              </a:p>
            </c:rich>
          </c:tx>
        </c:title>
        <c:numFmt formatCode="General" sourceLinked="1"/>
        <c:tickLblPos val="nextTo"/>
        <c:crossAx val="56111872"/>
        <c:crosses val="autoZero"/>
        <c:auto val="1"/>
        <c:lblAlgn val="ctr"/>
        <c:lblOffset val="100"/>
      </c:catAx>
      <c:valAx>
        <c:axId val="56111872"/>
        <c:scaling>
          <c:orientation val="minMax"/>
        </c:scaling>
        <c:axPos val="l"/>
        <c:majorGridlines/>
        <c:numFmt formatCode="General" sourceLinked="1"/>
        <c:tickLblPos val="nextTo"/>
        <c:crossAx val="56101120"/>
        <c:crosses val="autoZero"/>
        <c:crossBetween val="between"/>
        <c:dispUnits>
          <c:builtInUnit val="millions"/>
          <c:dispUnitsLbl>
            <c:layout>
              <c:manualLayout>
                <c:xMode val="edge"/>
                <c:yMode val="edge"/>
                <c:x val="1.5513225104417806E-2"/>
                <c:y val="0.24584513001448599"/>
              </c:manualLayout>
            </c:layout>
            <c:tx>
              <c:rich>
                <a:bodyPr/>
                <a:lstStyle/>
                <a:p>
                  <a:pPr>
                    <a:defRPr/>
                  </a:pPr>
                  <a:r>
                    <a:rPr lang="en-GB"/>
                    <a:t>Cost (Millions)</a:t>
                  </a:r>
                </a:p>
              </c:rich>
            </c:tx>
          </c:dispUnitsLbl>
        </c:dispUnits>
      </c:valAx>
      <c:catAx>
        <c:axId val="56113792"/>
        <c:scaling>
          <c:orientation val="minMax"/>
        </c:scaling>
        <c:delete val="1"/>
        <c:axPos val="b"/>
        <c:tickLblPos val="none"/>
        <c:crossAx val="56115584"/>
        <c:crosses val="autoZero"/>
        <c:auto val="1"/>
        <c:lblAlgn val="ctr"/>
        <c:lblOffset val="100"/>
      </c:catAx>
      <c:valAx>
        <c:axId val="56115584"/>
        <c:scaling>
          <c:orientation val="minMax"/>
        </c:scaling>
        <c:axPos val="r"/>
        <c:title>
          <c:tx>
            <c:rich>
              <a:bodyPr rot="-5400000" vert="horz"/>
              <a:lstStyle/>
              <a:p>
                <a:pPr>
                  <a:defRPr/>
                </a:pPr>
                <a:r>
                  <a:rPr lang="en-GB"/>
                  <a:t>Number of items dispensed</a:t>
                </a:r>
              </a:p>
            </c:rich>
          </c:tx>
        </c:title>
        <c:numFmt formatCode="#,##0" sourceLinked="0"/>
        <c:tickLblPos val="nextTo"/>
        <c:crossAx val="56113792"/>
        <c:crosses val="max"/>
        <c:crossBetween val="between"/>
      </c:valAx>
    </c:plotArea>
    <c:legend>
      <c:legendPos val="b"/>
      <c:layout>
        <c:manualLayout>
          <c:xMode val="edge"/>
          <c:yMode val="edge"/>
          <c:wMode val="edge"/>
          <c:hMode val="edge"/>
          <c:x val="0.16395157480314962"/>
          <c:y val="0.85617754962950099"/>
          <c:w val="0.83005708661417366"/>
          <c:h val="0.98369919229709579"/>
        </c:manualLayout>
      </c:layout>
    </c:legend>
    <c:plotVisOnly val="1"/>
    <c:dispBlanksAs val="gap"/>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104775</xdr:rowOff>
    </xdr:from>
    <xdr:to>
      <xdr:col>1</xdr:col>
      <xdr:colOff>609600</xdr:colOff>
      <xdr:row>3</xdr:row>
      <xdr:rowOff>609600</xdr:rowOff>
    </xdr:to>
    <xdr:pic>
      <xdr:nvPicPr>
        <xdr:cNvPr id="2573" name="Picture 6"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428625"/>
          <a:ext cx="609600" cy="666750"/>
        </a:xfrm>
        <a:prstGeom prst="rect">
          <a:avLst/>
        </a:prstGeom>
        <a:noFill/>
        <a:ln w="9525">
          <a:noFill/>
          <a:miter lim="800000"/>
          <a:headEnd/>
          <a:tailEnd/>
        </a:ln>
      </xdr:spPr>
    </xdr:pic>
    <xdr:clientData/>
  </xdr:twoCellAnchor>
  <xdr:twoCellAnchor editAs="oneCell">
    <xdr:from>
      <xdr:col>8</xdr:col>
      <xdr:colOff>742950</xdr:colOff>
      <xdr:row>2</xdr:row>
      <xdr:rowOff>142875</xdr:rowOff>
    </xdr:from>
    <xdr:to>
      <xdr:col>9</xdr:col>
      <xdr:colOff>476250</xdr:colOff>
      <xdr:row>4</xdr:row>
      <xdr:rowOff>9525</xdr:rowOff>
    </xdr:to>
    <xdr:pic>
      <xdr:nvPicPr>
        <xdr:cNvPr id="2574" name="Picture 7"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7848600" y="466725"/>
          <a:ext cx="6953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628650</xdr:colOff>
      <xdr:row>4</xdr:row>
      <xdr:rowOff>0</xdr:rowOff>
    </xdr:to>
    <xdr:pic>
      <xdr:nvPicPr>
        <xdr:cNvPr id="46292" name="Picture 6"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228600" y="485775"/>
          <a:ext cx="628650" cy="638175"/>
        </a:xfrm>
        <a:prstGeom prst="rect">
          <a:avLst/>
        </a:prstGeom>
        <a:noFill/>
        <a:ln w="9525">
          <a:noFill/>
          <a:miter lim="800000"/>
          <a:headEnd/>
          <a:tailEnd/>
        </a:ln>
      </xdr:spPr>
    </xdr:pic>
    <xdr:clientData/>
  </xdr:twoCellAnchor>
  <xdr:twoCellAnchor editAs="oneCell">
    <xdr:from>
      <xdr:col>7</xdr:col>
      <xdr:colOff>504825</xdr:colOff>
      <xdr:row>2</xdr:row>
      <xdr:rowOff>95250</xdr:rowOff>
    </xdr:from>
    <xdr:to>
      <xdr:col>8</xdr:col>
      <xdr:colOff>352425</xdr:colOff>
      <xdr:row>3</xdr:row>
      <xdr:rowOff>590550</xdr:rowOff>
    </xdr:to>
    <xdr:pic>
      <xdr:nvPicPr>
        <xdr:cNvPr id="46293" name="Picture 7"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5762625" y="419100"/>
          <a:ext cx="685800"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123825</xdr:rowOff>
    </xdr:from>
    <xdr:to>
      <xdr:col>1</xdr:col>
      <xdr:colOff>704850</xdr:colOff>
      <xdr:row>3</xdr:row>
      <xdr:rowOff>447675</xdr:rowOff>
    </xdr:to>
    <xdr:pic>
      <xdr:nvPicPr>
        <xdr:cNvPr id="3595" name="Picture 1"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90500" y="285750"/>
          <a:ext cx="628650" cy="647700"/>
        </a:xfrm>
        <a:prstGeom prst="rect">
          <a:avLst/>
        </a:prstGeom>
        <a:noFill/>
        <a:ln w="9525">
          <a:noFill/>
          <a:miter lim="800000"/>
          <a:headEnd/>
          <a:tailEnd/>
        </a:ln>
      </xdr:spPr>
    </xdr:pic>
    <xdr:clientData/>
  </xdr:twoCellAnchor>
  <xdr:twoCellAnchor editAs="oneCell">
    <xdr:from>
      <xdr:col>4</xdr:col>
      <xdr:colOff>304800</xdr:colOff>
      <xdr:row>1</xdr:row>
      <xdr:rowOff>76200</xdr:rowOff>
    </xdr:from>
    <xdr:to>
      <xdr:col>5</xdr:col>
      <xdr:colOff>409575</xdr:colOff>
      <xdr:row>3</xdr:row>
      <xdr:rowOff>409575</xdr:rowOff>
    </xdr:to>
    <xdr:pic>
      <xdr:nvPicPr>
        <xdr:cNvPr id="3596" name="Picture 2"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6867525" y="238125"/>
          <a:ext cx="714375"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133350</xdr:rowOff>
    </xdr:from>
    <xdr:to>
      <xdr:col>1</xdr:col>
      <xdr:colOff>628650</xdr:colOff>
      <xdr:row>3</xdr:row>
      <xdr:rowOff>457200</xdr:rowOff>
    </xdr:to>
    <xdr:pic>
      <xdr:nvPicPr>
        <xdr:cNvPr id="4618"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95275"/>
          <a:ext cx="628650" cy="647700"/>
        </a:xfrm>
        <a:prstGeom prst="rect">
          <a:avLst/>
        </a:prstGeom>
        <a:noFill/>
        <a:ln w="9525">
          <a:noFill/>
          <a:miter lim="800000"/>
          <a:headEnd/>
          <a:tailEnd/>
        </a:ln>
      </xdr:spPr>
    </xdr:pic>
    <xdr:clientData/>
  </xdr:twoCellAnchor>
  <xdr:twoCellAnchor editAs="oneCell">
    <xdr:from>
      <xdr:col>11</xdr:col>
      <xdr:colOff>57150</xdr:colOff>
      <xdr:row>1</xdr:row>
      <xdr:rowOff>76200</xdr:rowOff>
    </xdr:from>
    <xdr:to>
      <xdr:col>11</xdr:col>
      <xdr:colOff>762000</xdr:colOff>
      <xdr:row>3</xdr:row>
      <xdr:rowOff>400050</xdr:rowOff>
    </xdr:to>
    <xdr:pic>
      <xdr:nvPicPr>
        <xdr:cNvPr id="4619"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9525000" y="238125"/>
          <a:ext cx="704850" cy="647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1</xdr:col>
      <xdr:colOff>628650</xdr:colOff>
      <xdr:row>3</xdr:row>
      <xdr:rowOff>161925</xdr:rowOff>
    </xdr:to>
    <xdr:pic>
      <xdr:nvPicPr>
        <xdr:cNvPr id="7774"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42875" y="180975"/>
          <a:ext cx="628650" cy="523875"/>
        </a:xfrm>
        <a:prstGeom prst="rect">
          <a:avLst/>
        </a:prstGeom>
        <a:noFill/>
        <a:ln w="9525">
          <a:noFill/>
          <a:miter lim="800000"/>
          <a:headEnd/>
          <a:tailEnd/>
        </a:ln>
      </xdr:spPr>
    </xdr:pic>
    <xdr:clientData/>
  </xdr:twoCellAnchor>
  <xdr:twoCellAnchor editAs="oneCell">
    <xdr:from>
      <xdr:col>11</xdr:col>
      <xdr:colOff>0</xdr:colOff>
      <xdr:row>1</xdr:row>
      <xdr:rowOff>0</xdr:rowOff>
    </xdr:from>
    <xdr:to>
      <xdr:col>11</xdr:col>
      <xdr:colOff>704850</xdr:colOff>
      <xdr:row>4</xdr:row>
      <xdr:rowOff>104775</xdr:rowOff>
    </xdr:to>
    <xdr:pic>
      <xdr:nvPicPr>
        <xdr:cNvPr id="7775"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9324975" y="180975"/>
          <a:ext cx="704850" cy="647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609600</xdr:colOff>
      <xdr:row>4</xdr:row>
      <xdr:rowOff>57150</xdr:rowOff>
    </xdr:to>
    <xdr:pic>
      <xdr:nvPicPr>
        <xdr:cNvPr id="1757"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00025"/>
          <a:ext cx="609600" cy="581025"/>
        </a:xfrm>
        <a:prstGeom prst="rect">
          <a:avLst/>
        </a:prstGeom>
        <a:noFill/>
        <a:ln w="9525">
          <a:noFill/>
          <a:miter lim="800000"/>
          <a:headEnd/>
          <a:tailEnd/>
        </a:ln>
      </xdr:spPr>
    </xdr:pic>
    <xdr:clientData/>
  </xdr:twoCellAnchor>
  <xdr:twoCellAnchor editAs="oneCell">
    <xdr:from>
      <xdr:col>7</xdr:col>
      <xdr:colOff>361950</xdr:colOff>
      <xdr:row>1</xdr:row>
      <xdr:rowOff>19050</xdr:rowOff>
    </xdr:from>
    <xdr:to>
      <xdr:col>7</xdr:col>
      <xdr:colOff>1076325</xdr:colOff>
      <xdr:row>5</xdr:row>
      <xdr:rowOff>9525</xdr:rowOff>
    </xdr:to>
    <xdr:pic>
      <xdr:nvPicPr>
        <xdr:cNvPr id="1758"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7905750" y="200025"/>
          <a:ext cx="714375"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1</xdr:col>
      <xdr:colOff>609600</xdr:colOff>
      <xdr:row>4</xdr:row>
      <xdr:rowOff>76200</xdr:rowOff>
    </xdr:to>
    <xdr:pic>
      <xdr:nvPicPr>
        <xdr:cNvPr id="6871"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28600"/>
          <a:ext cx="609600" cy="571500"/>
        </a:xfrm>
        <a:prstGeom prst="rect">
          <a:avLst/>
        </a:prstGeom>
        <a:noFill/>
        <a:ln w="9525">
          <a:noFill/>
          <a:miter lim="800000"/>
          <a:headEnd/>
          <a:tailEnd/>
        </a:ln>
      </xdr:spPr>
    </xdr:pic>
    <xdr:clientData/>
  </xdr:twoCellAnchor>
  <xdr:twoCellAnchor editAs="oneCell">
    <xdr:from>
      <xdr:col>7</xdr:col>
      <xdr:colOff>723900</xdr:colOff>
      <xdr:row>1</xdr:row>
      <xdr:rowOff>104775</xdr:rowOff>
    </xdr:from>
    <xdr:to>
      <xdr:col>7</xdr:col>
      <xdr:colOff>1400175</xdr:colOff>
      <xdr:row>5</xdr:row>
      <xdr:rowOff>85725</xdr:rowOff>
    </xdr:to>
    <xdr:pic>
      <xdr:nvPicPr>
        <xdr:cNvPr id="6872"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10791825" y="285750"/>
          <a:ext cx="676275" cy="7048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133350</xdr:rowOff>
    </xdr:from>
    <xdr:to>
      <xdr:col>1</xdr:col>
      <xdr:colOff>685800</xdr:colOff>
      <xdr:row>3</xdr:row>
      <xdr:rowOff>457200</xdr:rowOff>
    </xdr:to>
    <xdr:pic>
      <xdr:nvPicPr>
        <xdr:cNvPr id="102503"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95275"/>
          <a:ext cx="685800" cy="647700"/>
        </a:xfrm>
        <a:prstGeom prst="rect">
          <a:avLst/>
        </a:prstGeom>
        <a:noFill/>
        <a:ln w="9525">
          <a:noFill/>
          <a:miter lim="800000"/>
          <a:headEnd/>
          <a:tailEnd/>
        </a:ln>
      </xdr:spPr>
    </xdr:pic>
    <xdr:clientData/>
  </xdr:twoCellAnchor>
  <xdr:twoCellAnchor editAs="oneCell">
    <xdr:from>
      <xdr:col>13</xdr:col>
      <xdr:colOff>57150</xdr:colOff>
      <xdr:row>1</xdr:row>
      <xdr:rowOff>76200</xdr:rowOff>
    </xdr:from>
    <xdr:to>
      <xdr:col>13</xdr:col>
      <xdr:colOff>685800</xdr:colOff>
      <xdr:row>3</xdr:row>
      <xdr:rowOff>400050</xdr:rowOff>
    </xdr:to>
    <xdr:pic>
      <xdr:nvPicPr>
        <xdr:cNvPr id="102504"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12544425" y="238125"/>
          <a:ext cx="628650" cy="6477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85725</xdr:rowOff>
    </xdr:from>
    <xdr:to>
      <xdr:col>13</xdr:col>
      <xdr:colOff>314325</xdr:colOff>
      <xdr:row>22</xdr:row>
      <xdr:rowOff>104775</xdr:rowOff>
    </xdr:to>
    <xdr:graphicFrame macro="">
      <xdr:nvGraphicFramePr>
        <xdr:cNvPr id="116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19050</xdr:rowOff>
    </xdr:from>
    <xdr:to>
      <xdr:col>1</xdr:col>
      <xdr:colOff>533400</xdr:colOff>
      <xdr:row>1</xdr:row>
      <xdr:rowOff>561975</xdr:rowOff>
    </xdr:to>
    <xdr:pic>
      <xdr:nvPicPr>
        <xdr:cNvPr id="11671" name="Picture 13" descr="NSS_Logo"/>
        <xdr:cNvPicPr>
          <a:picLocks noChangeAspect="1" noChangeArrowheads="1"/>
        </xdr:cNvPicPr>
      </xdr:nvPicPr>
      <xdr:blipFill>
        <a:blip xmlns:r="http://schemas.openxmlformats.org/officeDocument/2006/relationships" r:embed="rId2" cstate="print"/>
        <a:srcRect/>
        <a:stretch>
          <a:fillRect/>
        </a:stretch>
      </xdr:blipFill>
      <xdr:spPr bwMode="auto">
        <a:xfrm>
          <a:off x="133350" y="209550"/>
          <a:ext cx="533400" cy="542925"/>
        </a:xfrm>
        <a:prstGeom prst="rect">
          <a:avLst/>
        </a:prstGeom>
        <a:noFill/>
        <a:ln w="9525">
          <a:noFill/>
          <a:miter lim="800000"/>
          <a:headEnd/>
          <a:tailEnd/>
        </a:ln>
      </xdr:spPr>
    </xdr:pic>
    <xdr:clientData/>
  </xdr:twoCellAnchor>
  <xdr:twoCellAnchor editAs="oneCell">
    <xdr:from>
      <xdr:col>12</xdr:col>
      <xdr:colOff>0</xdr:colOff>
      <xdr:row>1</xdr:row>
      <xdr:rowOff>0</xdr:rowOff>
    </xdr:from>
    <xdr:to>
      <xdr:col>12</xdr:col>
      <xdr:colOff>600075</xdr:colOff>
      <xdr:row>1</xdr:row>
      <xdr:rowOff>542925</xdr:rowOff>
    </xdr:to>
    <xdr:pic>
      <xdr:nvPicPr>
        <xdr:cNvPr id="11672" name="Picture 14" descr="ISD_Scotland"/>
        <xdr:cNvPicPr>
          <a:picLocks noChangeAspect="1" noChangeArrowheads="1"/>
        </xdr:cNvPicPr>
      </xdr:nvPicPr>
      <xdr:blipFill>
        <a:blip xmlns:r="http://schemas.openxmlformats.org/officeDocument/2006/relationships" r:embed="rId3" cstate="print"/>
        <a:srcRect/>
        <a:stretch>
          <a:fillRect/>
        </a:stretch>
      </xdr:blipFill>
      <xdr:spPr bwMode="auto">
        <a:xfrm>
          <a:off x="6838950" y="190500"/>
          <a:ext cx="600075" cy="542925"/>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egan McNicol" refreshedDate="42962.599522222219" createdVersion="1" refreshedVersion="3" recordCount="657" upgradeOnRefresh="1">
  <cacheSource type="worksheet">
    <worksheetSource ref="B2:G659" sheet="Table 2 DATA"/>
  </cacheSource>
  <cacheFields count="6">
    <cacheField name="Paid Financial Year" numFmtId="0">
      <sharedItems containsSemiMixedTypes="0" containsString="0" containsNumber="1" containsInteger="1" minValue="2007" maxValue="2016" count="10">
        <n v="2007"/>
        <n v="2008"/>
        <n v="2009"/>
        <n v="2010"/>
        <n v="2011"/>
        <n v="2012"/>
        <n v="2013"/>
        <n v="2014"/>
        <n v="2015"/>
        <n v="2016"/>
      </sharedItems>
    </cacheField>
    <cacheField name="PI Approved Name" numFmtId="0">
      <sharedItems count="5">
        <s v="BUPRENORPHINE"/>
        <s v="BUPRENORPHINE AND NALOXONE"/>
        <s v="LOFEXIDINE HYDROCHLORIDE"/>
        <s v="METHADONE HYDROCHLORIDE"/>
        <s v="NALTREXONE HYDROCHLORIDE"/>
      </sharedItems>
    </cacheField>
    <cacheField name="Disp Health Board Name" numFmtId="0">
      <sharedItems count="14">
        <s v="NHS AYRSHIRE &amp; ARRAN"/>
        <s v="NHS BORDERS"/>
        <s v="NHS DUMFRIES &amp; GALLOWAY"/>
        <s v="NHS FIFE"/>
        <s v="NHS FORTH VALLEY"/>
        <s v="NHS GRAMPIAN"/>
        <s v="NHS GREATER GLASGOW &amp; CLYDE"/>
        <s v="NHS HIGHLAND"/>
        <s v="NHS LANARKSHIRE"/>
        <s v="NHS LOTHIAN"/>
        <s v="NHS SHETLAND"/>
        <s v="NHS TAYSIDE"/>
        <s v="NHS WESTERN ISLES"/>
        <s v="NHS ORKNEY"/>
      </sharedItems>
    </cacheField>
    <cacheField name="Number of Dispensed Items" numFmtId="0">
      <sharedItems containsSemiMixedTypes="0" containsString="0" containsNumber="1" containsInteger="1" minValue="1" maxValue="216088"/>
    </cacheField>
    <cacheField name="DI Paid GIC excl. BB" numFmtId="0">
      <sharedItems containsSemiMixedTypes="0" containsString="0" containsNumber="1" minValue="10.88" maxValue="4461288.99"/>
    </cacheField>
    <cacheField name="DDDs AMS" numFmtId="0">
      <sharedItems containsSemiMixedTypes="0" containsString="0" containsNumber="1" minValue="1.71428571428571" maxValue="9498836.0360000003"/>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Megan McNicol" refreshedDate="42962.615061342593" createdVersion="1" refreshedVersion="3" recordCount="140" upgradeOnRefresh="1">
  <cacheSource type="worksheet">
    <worksheetSource ref="A2:I142" sheet="Table 3 DATA"/>
  </cacheSource>
  <cacheFields count="9">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Paid Financial Year" numFmtId="0">
      <sharedItems containsSemiMixedTypes="0" containsString="0" containsNumber="1" containsInteger="1" minValue="2003" maxValue="2016" count="14">
        <n v="2007"/>
        <n v="2008"/>
        <n v="2009"/>
        <n v="2010"/>
        <n v="2011"/>
        <n v="2012"/>
        <n v="2013"/>
        <n v="2014"/>
        <n v="2015"/>
        <n v="2016"/>
        <n v="2003" u="1"/>
        <n v="2006" u="1"/>
        <n v="2004" u="1"/>
        <n v="2005" u="1"/>
      </sharedItems>
    </cacheField>
    <cacheField name="DI Paid GIC excl. BB" numFmtId="0">
      <sharedItems containsSemiMixedTypes="0" containsString="0" containsNumber="1" minValue="17.47" maxValue="4461288.99"/>
    </cacheField>
    <cacheField name="CP Methadone Dispensing Fee Paid" numFmtId="0">
      <sharedItems containsSemiMixedTypes="0" containsString="0" containsNumber="1" minValue="0" maxValue="1859272.08"/>
    </cacheField>
    <cacheField name="CP Supervised Dispensing Fee Paid" numFmtId="0">
      <sharedItems containsSemiMixedTypes="0" containsString="0" containsNumber="1" minValue="0" maxValue="6781119.3499999996"/>
    </cacheField>
    <cacheField name="Adjustment Amount" numFmtId="0">
      <sharedItems containsString="0" containsBlank="1" containsNumber="1" minValue="-35920.199999999997" maxValue="168808.81"/>
    </cacheField>
    <cacheField name="CP Payment Amount" numFmtId="0">
      <sharedItems containsString="0" containsBlank="1" containsNumber="1" minValue="0" maxValue="846580"/>
    </cacheField>
    <cacheField name="Total cost (Inc adjustments)" numFmtId="0">
      <sharedItems containsSemiMixedTypes="0" containsString="0" containsNumber="1" minValue="24.47" maxValue="12378328.520000001"/>
    </cacheField>
    <cacheField name="Total cost per 1,000 population" numFmtId="0">
      <sharedItems containsSemiMixedTypes="0" containsString="0" containsNumber="1" minValue="1.0726340244597379" maxValue="13329.164467272914"/>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Megan McNicol" refreshedDate="42962.620118171297" createdVersion="1" refreshedVersion="3" recordCount="140" upgradeOnRefresh="1">
  <cacheSource type="worksheet">
    <worksheetSource ref="A4:H144" sheet="Table 4 DATA"/>
  </cacheSource>
  <cacheFields count="8">
    <cacheField name="Disp Health Board Name" numFmtId="0">
      <sharedItems containsBlank="1" count="15">
        <s v="NHS AYRSHIRE &amp; ARRAN"/>
        <s v="NHS BORDERS"/>
        <s v="NHS DUMFRIES &amp; GALLOWAY"/>
        <s v="NHS FIFE"/>
        <s v="NHS FORTH VALLEY"/>
        <s v="NHS GRAMPIAN"/>
        <s v="NHS GREATER GLASGOW &amp; CLYDE"/>
        <s v="NHS HIGHLAND"/>
        <s v="NHS LANARKSHIRE"/>
        <s v="NHS LOTHIAN"/>
        <s v="NHS ORKNEY"/>
        <s v="NHS SHETLAND"/>
        <s v="NHS TAYSIDE"/>
        <s v="NHS WESTERN ISLES"/>
        <m u="1"/>
      </sharedItems>
    </cacheField>
    <cacheField name="Paid Financial Year" numFmtId="0">
      <sharedItems containsSemiMixedTypes="0" containsString="0" containsNumber="1" containsInteger="1" minValue="2004" maxValue="2016" count="13">
        <n v="2007"/>
        <n v="2008"/>
        <n v="2009"/>
        <n v="2010"/>
        <n v="2011"/>
        <n v="2012"/>
        <n v="2013"/>
        <n v="2014"/>
        <n v="2015"/>
        <n v="2016"/>
        <n v="2006" u="1"/>
        <n v="2004" u="1"/>
        <n v="2005" u="1"/>
      </sharedItems>
    </cacheField>
    <cacheField name="Dispensed Quantity" numFmtId="0">
      <sharedItems containsSemiMixedTypes="0" containsString="0" containsNumber="1" minValue="910" maxValue="235446876.5"/>
    </cacheField>
    <cacheField name="Number Of Dispensings" numFmtId="0">
      <sharedItems containsSemiMixedTypes="0" containsString="0" containsNumber="1" containsInteger="1" minValue="4" maxValue="2797869"/>
    </cacheField>
    <cacheField name="Number of Dispensed Items" numFmtId="0">
      <sharedItems containsSemiMixedTypes="0" containsString="0" containsNumber="1" containsInteger="1" minValue="2" maxValue="216088"/>
    </cacheField>
    <cacheField name="Disps/Item" numFmtId="0">
      <sharedItems containsSemiMixedTypes="0" containsString="0" containsNumber="1" minValue="1.7777777777777799" maxValue="21.8305137358373"/>
    </cacheField>
    <cacheField name="qty per item" numFmtId="0">
      <sharedItems containsSemiMixedTypes="0" containsString="0" containsNumber="1" minValue="217.35294117647101" maxValue="1812.34799397707"/>
    </cacheField>
    <cacheField name="Qty per disp" numFmtId="0">
      <sharedItems containsSemiMixedTypes="0" containsString="0" containsNumber="1" minValue="45.617283950617299" maxValue="335"/>
    </cacheField>
  </cacheFields>
</pivotCacheDefinition>
</file>

<file path=xl/pivotCache/pivotCacheRecords1.xml><?xml version="1.0" encoding="utf-8"?>
<pivotCacheRecords xmlns="http://schemas.openxmlformats.org/spreadsheetml/2006/main" xmlns:r="http://schemas.openxmlformats.org/officeDocument/2006/relationships" count="657">
  <r>
    <x v="0"/>
    <x v="0"/>
    <x v="0"/>
    <n v="149"/>
    <n v="9044.7099999999991"/>
    <n v="2874.75"/>
  </r>
  <r>
    <x v="0"/>
    <x v="0"/>
    <x v="1"/>
    <n v="313"/>
    <n v="9378.56"/>
    <n v="2874.05"/>
  </r>
  <r>
    <x v="0"/>
    <x v="0"/>
    <x v="2"/>
    <n v="324"/>
    <n v="8251.4599999999991"/>
    <n v="2421.35"/>
  </r>
  <r>
    <x v="0"/>
    <x v="0"/>
    <x v="3"/>
    <n v="609"/>
    <n v="35370.71"/>
    <n v="11249.2"/>
  </r>
  <r>
    <x v="0"/>
    <x v="0"/>
    <x v="4"/>
    <n v="359"/>
    <n v="14506.51"/>
    <n v="4750.2"/>
  </r>
  <r>
    <x v="0"/>
    <x v="0"/>
    <x v="5"/>
    <n v="526"/>
    <n v="17482.87"/>
    <n v="5632.7349999999997"/>
  </r>
  <r>
    <x v="0"/>
    <x v="0"/>
    <x v="6"/>
    <n v="5676"/>
    <n v="284337.71999999997"/>
    <n v="91474.35"/>
  </r>
  <r>
    <x v="0"/>
    <x v="0"/>
    <x v="7"/>
    <n v="299"/>
    <n v="6329.77"/>
    <n v="1971.25"/>
  </r>
  <r>
    <x v="0"/>
    <x v="0"/>
    <x v="8"/>
    <n v="4183"/>
    <n v="171924.85"/>
    <n v="56806.2"/>
  </r>
  <r>
    <x v="0"/>
    <x v="0"/>
    <x v="9"/>
    <n v="1725"/>
    <n v="68281.429999999993"/>
    <n v="21253.15"/>
  </r>
  <r>
    <x v="0"/>
    <x v="0"/>
    <x v="10"/>
    <n v="25"/>
    <n v="954.15"/>
    <n v="285.85000000000002"/>
  </r>
  <r>
    <x v="0"/>
    <x v="0"/>
    <x v="11"/>
    <n v="78"/>
    <n v="2130.02"/>
    <n v="727.3"/>
  </r>
  <r>
    <x v="0"/>
    <x v="1"/>
    <x v="0"/>
    <n v="1"/>
    <n v="34.56"/>
    <n v="12"/>
  </r>
  <r>
    <x v="0"/>
    <x v="1"/>
    <x v="1"/>
    <n v="16"/>
    <n v="826.56"/>
    <n v="261"/>
  </r>
  <r>
    <x v="0"/>
    <x v="1"/>
    <x v="2"/>
    <n v="3"/>
    <n v="241.92"/>
    <n v="84"/>
  </r>
  <r>
    <x v="0"/>
    <x v="1"/>
    <x v="3"/>
    <n v="527"/>
    <n v="35109.120000000003"/>
    <n v="11876"/>
  </r>
  <r>
    <x v="0"/>
    <x v="1"/>
    <x v="4"/>
    <n v="7"/>
    <n v="352.32"/>
    <n v="100.5"/>
  </r>
  <r>
    <x v="0"/>
    <x v="1"/>
    <x v="5"/>
    <n v="212"/>
    <n v="8904.9599999999991"/>
    <n v="3017.75"/>
  </r>
  <r>
    <x v="0"/>
    <x v="1"/>
    <x v="6"/>
    <n v="1468"/>
    <n v="62482.559999999998"/>
    <n v="20274.25"/>
  </r>
  <r>
    <x v="0"/>
    <x v="1"/>
    <x v="7"/>
    <n v="37"/>
    <n v="581.76"/>
    <n v="197.75"/>
  </r>
  <r>
    <x v="0"/>
    <x v="1"/>
    <x v="8"/>
    <n v="4560"/>
    <n v="196275.84"/>
    <n v="65769"/>
  </r>
  <r>
    <x v="0"/>
    <x v="1"/>
    <x v="9"/>
    <n v="52"/>
    <n v="4826.88"/>
    <n v="1598.75"/>
  </r>
  <r>
    <x v="0"/>
    <x v="1"/>
    <x v="10"/>
    <n v="62"/>
    <n v="2021.76"/>
    <n v="668"/>
  </r>
  <r>
    <x v="0"/>
    <x v="2"/>
    <x v="0"/>
    <n v="147"/>
    <n v="8293.33"/>
    <n v="1150.42857142857"/>
  </r>
  <r>
    <x v="0"/>
    <x v="2"/>
    <x v="1"/>
    <n v="61"/>
    <n v="4722.88"/>
    <n v="655.142857142857"/>
  </r>
  <r>
    <x v="0"/>
    <x v="2"/>
    <x v="2"/>
    <n v="34"/>
    <n v="1681.76"/>
    <n v="233.57142857142901"/>
  </r>
  <r>
    <x v="0"/>
    <x v="2"/>
    <x v="3"/>
    <n v="25"/>
    <n v="1114.31"/>
    <n v="154.57142857142901"/>
  </r>
  <r>
    <x v="0"/>
    <x v="2"/>
    <x v="4"/>
    <n v="57"/>
    <n v="7424.03"/>
    <n v="1029.8571428571399"/>
  </r>
  <r>
    <x v="0"/>
    <x v="2"/>
    <x v="5"/>
    <n v="277"/>
    <n v="17218.05"/>
    <n v="2414.1428571428601"/>
  </r>
  <r>
    <x v="0"/>
    <x v="2"/>
    <x v="6"/>
    <n v="102"/>
    <n v="5878.27"/>
    <n v="817.42857142857099"/>
  </r>
  <r>
    <x v="0"/>
    <x v="2"/>
    <x v="7"/>
    <n v="102"/>
    <n v="4299.62"/>
    <n v="598.42857142857201"/>
  </r>
  <r>
    <x v="0"/>
    <x v="2"/>
    <x v="8"/>
    <n v="190"/>
    <n v="9864.9699999999993"/>
    <n v="1368.42857142857"/>
  </r>
  <r>
    <x v="0"/>
    <x v="2"/>
    <x v="9"/>
    <n v="491"/>
    <n v="20874.23"/>
    <n v="2926"/>
  </r>
  <r>
    <x v="0"/>
    <x v="2"/>
    <x v="10"/>
    <n v="22"/>
    <n v="1038.08"/>
    <n v="144.857142857143"/>
  </r>
  <r>
    <x v="0"/>
    <x v="2"/>
    <x v="11"/>
    <n v="11"/>
    <n v="645.73"/>
    <n v="89.571428571428598"/>
  </r>
  <r>
    <x v="0"/>
    <x v="2"/>
    <x v="12"/>
    <n v="29"/>
    <n v="1103.03"/>
    <n v="153"/>
  </r>
  <r>
    <x v="0"/>
    <x v="3"/>
    <x v="0"/>
    <n v="57116"/>
    <n v="853912.73"/>
    <n v="1847090.5696"/>
  </r>
  <r>
    <x v="0"/>
    <x v="3"/>
    <x v="1"/>
    <n v="1970"/>
    <n v="42938.27"/>
    <n v="92302.78"/>
  </r>
  <r>
    <x v="0"/>
    <x v="3"/>
    <x v="2"/>
    <n v="14120"/>
    <n v="166823.76"/>
    <n v="362189.08"/>
  </r>
  <r>
    <x v="0"/>
    <x v="3"/>
    <x v="3"/>
    <n v="18721"/>
    <n v="489193.96"/>
    <n v="1050982.76"/>
  </r>
  <r>
    <x v="0"/>
    <x v="3"/>
    <x v="4"/>
    <n v="11411"/>
    <n v="299259.09000000003"/>
    <n v="648966.36"/>
  </r>
  <r>
    <x v="0"/>
    <x v="3"/>
    <x v="5"/>
    <n v="45340"/>
    <n v="754784.12"/>
    <n v="1632288.13"/>
  </r>
  <r>
    <x v="0"/>
    <x v="3"/>
    <x v="6"/>
    <n v="209821"/>
    <n v="4219645.03"/>
    <n v="9207015.9399999995"/>
  </r>
  <r>
    <x v="0"/>
    <x v="3"/>
    <x v="7"/>
    <n v="11426"/>
    <n v="161541"/>
    <n v="349308.52"/>
  </r>
  <r>
    <x v="0"/>
    <x v="3"/>
    <x v="8"/>
    <n v="41995"/>
    <n v="565717.03"/>
    <n v="1224961.44"/>
  </r>
  <r>
    <x v="0"/>
    <x v="3"/>
    <x v="9"/>
    <n v="64357"/>
    <n v="1872854.59"/>
    <n v="4063279.5"/>
  </r>
  <r>
    <x v="0"/>
    <x v="3"/>
    <x v="13"/>
    <n v="100"/>
    <n v="1101.0899999999999"/>
    <n v="2357.52"/>
  </r>
  <r>
    <x v="0"/>
    <x v="3"/>
    <x v="10"/>
    <n v="719"/>
    <n v="12084.79"/>
    <n v="26045.08"/>
  </r>
  <r>
    <x v="0"/>
    <x v="3"/>
    <x v="11"/>
    <n v="15810"/>
    <n v="420745.88"/>
    <n v="904431.48"/>
  </r>
  <r>
    <x v="0"/>
    <x v="3"/>
    <x v="12"/>
    <n v="2"/>
    <n v="37.83"/>
    <n v="80.400000000000006"/>
  </r>
  <r>
    <x v="0"/>
    <x v="4"/>
    <x v="0"/>
    <n v="180"/>
    <n v="5422.8"/>
    <n v="5894"/>
  </r>
  <r>
    <x v="0"/>
    <x v="4"/>
    <x v="1"/>
    <n v="48"/>
    <n v="1668.02"/>
    <n v="1807"/>
  </r>
  <r>
    <x v="0"/>
    <x v="4"/>
    <x v="2"/>
    <n v="165"/>
    <n v="2574.6"/>
    <n v="2836"/>
  </r>
  <r>
    <x v="0"/>
    <x v="4"/>
    <x v="3"/>
    <n v="103"/>
    <n v="2715.53"/>
    <n v="2923"/>
  </r>
  <r>
    <x v="0"/>
    <x v="4"/>
    <x v="4"/>
    <n v="55"/>
    <n v="1162.95"/>
    <n v="1266.5"/>
  </r>
  <r>
    <x v="0"/>
    <x v="4"/>
    <x v="5"/>
    <n v="318"/>
    <n v="8423.8799999999992"/>
    <n v="9205.5"/>
  </r>
  <r>
    <x v="0"/>
    <x v="4"/>
    <x v="6"/>
    <n v="357"/>
    <n v="7692.33"/>
    <n v="8241"/>
  </r>
  <r>
    <x v="0"/>
    <x v="4"/>
    <x v="7"/>
    <n v="170"/>
    <n v="3463.11"/>
    <n v="3642"/>
  </r>
  <r>
    <x v="0"/>
    <x v="4"/>
    <x v="8"/>
    <n v="222"/>
    <n v="5504.58"/>
    <n v="6082"/>
  </r>
  <r>
    <x v="0"/>
    <x v="4"/>
    <x v="9"/>
    <n v="257"/>
    <n v="7067.48"/>
    <n v="7473"/>
  </r>
  <r>
    <x v="0"/>
    <x v="4"/>
    <x v="10"/>
    <n v="7"/>
    <n v="148.25"/>
    <n v="175"/>
  </r>
  <r>
    <x v="0"/>
    <x v="4"/>
    <x v="11"/>
    <n v="84"/>
    <n v="2268.14"/>
    <n v="2389"/>
  </r>
  <r>
    <x v="1"/>
    <x v="0"/>
    <x v="0"/>
    <n v="91"/>
    <n v="6157.8"/>
    <n v="2084.6"/>
  </r>
  <r>
    <x v="1"/>
    <x v="0"/>
    <x v="1"/>
    <n v="254"/>
    <n v="12504.92"/>
    <n v="3837.75"/>
  </r>
  <r>
    <x v="1"/>
    <x v="0"/>
    <x v="2"/>
    <n v="302"/>
    <n v="6290.62"/>
    <n v="1770.05"/>
  </r>
  <r>
    <x v="1"/>
    <x v="0"/>
    <x v="3"/>
    <n v="475"/>
    <n v="31829.02"/>
    <n v="10733"/>
  </r>
  <r>
    <x v="1"/>
    <x v="0"/>
    <x v="4"/>
    <n v="740"/>
    <n v="50201.97"/>
    <n v="16693.349999999999"/>
  </r>
  <r>
    <x v="1"/>
    <x v="0"/>
    <x v="5"/>
    <n v="445"/>
    <n v="15501.65"/>
    <n v="4828.95"/>
  </r>
  <r>
    <x v="1"/>
    <x v="0"/>
    <x v="6"/>
    <n v="2011"/>
    <n v="119924.4"/>
    <n v="38070.15"/>
  </r>
  <r>
    <x v="1"/>
    <x v="0"/>
    <x v="7"/>
    <n v="280"/>
    <n v="8481.0300000000007"/>
    <n v="2444.5500000000002"/>
  </r>
  <r>
    <x v="1"/>
    <x v="0"/>
    <x v="8"/>
    <n v="1834"/>
    <n v="79294.47"/>
    <n v="25684.55"/>
  </r>
  <r>
    <x v="1"/>
    <x v="0"/>
    <x v="9"/>
    <n v="2307"/>
    <n v="94420.2"/>
    <n v="29159.9"/>
  </r>
  <r>
    <x v="1"/>
    <x v="0"/>
    <x v="13"/>
    <n v="12"/>
    <n v="59.66"/>
    <n v="13.05"/>
  </r>
  <r>
    <x v="1"/>
    <x v="0"/>
    <x v="10"/>
    <n v="19"/>
    <n v="601.01"/>
    <n v="195.55"/>
  </r>
  <r>
    <x v="1"/>
    <x v="0"/>
    <x v="11"/>
    <n v="306"/>
    <n v="1745.4"/>
    <n v="541.85"/>
  </r>
  <r>
    <x v="1"/>
    <x v="0"/>
    <x v="12"/>
    <n v="2"/>
    <n v="96"/>
    <n v="30"/>
  </r>
  <r>
    <x v="1"/>
    <x v="1"/>
    <x v="0"/>
    <n v="51"/>
    <n v="1806.72"/>
    <n v="551.5"/>
  </r>
  <r>
    <x v="1"/>
    <x v="1"/>
    <x v="1"/>
    <n v="15"/>
    <n v="778"/>
    <n v="236.25"/>
  </r>
  <r>
    <x v="1"/>
    <x v="1"/>
    <x v="2"/>
    <n v="1"/>
    <n v="80.64"/>
    <n v="28"/>
  </r>
  <r>
    <x v="1"/>
    <x v="1"/>
    <x v="3"/>
    <n v="1106"/>
    <n v="96826.81"/>
    <n v="32198.5"/>
  </r>
  <r>
    <x v="1"/>
    <x v="1"/>
    <x v="4"/>
    <n v="54"/>
    <n v="2389.69"/>
    <n v="726.25"/>
  </r>
  <r>
    <x v="1"/>
    <x v="1"/>
    <x v="5"/>
    <n v="1215"/>
    <n v="47606.47"/>
    <n v="15493.25"/>
  </r>
  <r>
    <x v="1"/>
    <x v="1"/>
    <x v="6"/>
    <n v="6715"/>
    <n v="293205.89"/>
    <n v="96362.25"/>
  </r>
  <r>
    <x v="1"/>
    <x v="1"/>
    <x v="7"/>
    <n v="25"/>
    <n v="376.44"/>
    <n v="116.75"/>
  </r>
  <r>
    <x v="1"/>
    <x v="1"/>
    <x v="8"/>
    <n v="6351"/>
    <n v="329650.07"/>
    <n v="110712.5"/>
  </r>
  <r>
    <x v="1"/>
    <x v="1"/>
    <x v="9"/>
    <n v="184"/>
    <n v="12438.43"/>
    <n v="4109.5"/>
  </r>
  <r>
    <x v="1"/>
    <x v="1"/>
    <x v="10"/>
    <n v="396"/>
    <n v="13000.27"/>
    <n v="4389.5"/>
  </r>
  <r>
    <x v="1"/>
    <x v="1"/>
    <x v="11"/>
    <n v="12"/>
    <n v="516.48"/>
    <n v="159.25"/>
  </r>
  <r>
    <x v="1"/>
    <x v="2"/>
    <x v="0"/>
    <n v="155"/>
    <n v="9069.9"/>
    <n v="1266.42857142857"/>
  </r>
  <r>
    <x v="1"/>
    <x v="2"/>
    <x v="1"/>
    <n v="72"/>
    <n v="4485.05"/>
    <n v="622.142857142857"/>
  </r>
  <r>
    <x v="1"/>
    <x v="2"/>
    <x v="2"/>
    <n v="27"/>
    <n v="1040.17"/>
    <n v="144.28571428571399"/>
  </r>
  <r>
    <x v="1"/>
    <x v="2"/>
    <x v="3"/>
    <n v="24"/>
    <n v="1415"/>
    <n v="196.28571428571399"/>
  </r>
  <r>
    <x v="1"/>
    <x v="2"/>
    <x v="4"/>
    <n v="42"/>
    <n v="5260.37"/>
    <n v="756.57142857142901"/>
  </r>
  <r>
    <x v="1"/>
    <x v="2"/>
    <x v="5"/>
    <n v="172"/>
    <n v="10102.790000000001"/>
    <n v="1410"/>
  </r>
  <r>
    <x v="1"/>
    <x v="2"/>
    <x v="6"/>
    <n v="49"/>
    <n v="2439.7399999999998"/>
    <n v="340.71428571428601"/>
  </r>
  <r>
    <x v="1"/>
    <x v="2"/>
    <x v="7"/>
    <n v="80"/>
    <n v="3579.8"/>
    <n v="496.57142857142901"/>
  </r>
  <r>
    <x v="1"/>
    <x v="2"/>
    <x v="8"/>
    <n v="128"/>
    <n v="8853.51"/>
    <n v="1236.7142857142901"/>
  </r>
  <r>
    <x v="1"/>
    <x v="2"/>
    <x v="9"/>
    <n v="469"/>
    <n v="23572.41"/>
    <n v="3277.8571428571399"/>
  </r>
  <r>
    <x v="1"/>
    <x v="2"/>
    <x v="13"/>
    <n v="1"/>
    <n v="61.79"/>
    <n v="8.5714285714285694"/>
  </r>
  <r>
    <x v="1"/>
    <x v="2"/>
    <x v="10"/>
    <n v="14"/>
    <n v="405.77"/>
    <n v="56.285714285714299"/>
  </r>
  <r>
    <x v="1"/>
    <x v="2"/>
    <x v="11"/>
    <n v="10"/>
    <n v="568.47"/>
    <n v="78.857142857142904"/>
  </r>
  <r>
    <x v="1"/>
    <x v="2"/>
    <x v="12"/>
    <n v="1"/>
    <n v="20.6"/>
    <n v="2.8571428571428599"/>
  </r>
  <r>
    <x v="1"/>
    <x v="3"/>
    <x v="0"/>
    <n v="46440"/>
    <n v="970882.35"/>
    <n v="2036536.12"/>
  </r>
  <r>
    <x v="1"/>
    <x v="3"/>
    <x v="1"/>
    <n v="2334"/>
    <n v="55929.31"/>
    <n v="116259.36"/>
  </r>
  <r>
    <x v="1"/>
    <x v="3"/>
    <x v="2"/>
    <n v="14604"/>
    <n v="190062.71"/>
    <n v="401211.48"/>
  </r>
  <r>
    <x v="1"/>
    <x v="3"/>
    <x v="3"/>
    <n v="20303"/>
    <n v="664542.35"/>
    <n v="1407329.24"/>
  </r>
  <r>
    <x v="1"/>
    <x v="3"/>
    <x v="4"/>
    <n v="11494"/>
    <n v="326054.34000000003"/>
    <n v="697604.80480000004"/>
  </r>
  <r>
    <x v="1"/>
    <x v="3"/>
    <x v="5"/>
    <n v="49760"/>
    <n v="913414.2"/>
    <n v="1918584.82"/>
  </r>
  <r>
    <x v="1"/>
    <x v="3"/>
    <x v="6"/>
    <n v="213542"/>
    <n v="4461288.99"/>
    <n v="9498836.0360000003"/>
  </r>
  <r>
    <x v="1"/>
    <x v="3"/>
    <x v="7"/>
    <n v="14070"/>
    <n v="195841.2"/>
    <n v="414430.28"/>
  </r>
  <r>
    <x v="1"/>
    <x v="3"/>
    <x v="8"/>
    <n v="39331"/>
    <n v="641818.12"/>
    <n v="1330650.52"/>
  </r>
  <r>
    <x v="1"/>
    <x v="3"/>
    <x v="9"/>
    <n v="62802"/>
    <n v="2009825.74"/>
    <n v="4228892.9160000002"/>
  </r>
  <r>
    <x v="1"/>
    <x v="3"/>
    <x v="13"/>
    <n v="56"/>
    <n v="747.56"/>
    <n v="1520.72"/>
  </r>
  <r>
    <x v="1"/>
    <x v="3"/>
    <x v="10"/>
    <n v="664"/>
    <n v="11574.93"/>
    <n v="23850.6"/>
  </r>
  <r>
    <x v="1"/>
    <x v="3"/>
    <x v="11"/>
    <n v="18365"/>
    <n v="535493.44999999995"/>
    <n v="1136332.8"/>
  </r>
  <r>
    <x v="1"/>
    <x v="3"/>
    <x v="12"/>
    <n v="2"/>
    <n v="17.47"/>
    <n v="36.4"/>
  </r>
  <r>
    <x v="1"/>
    <x v="4"/>
    <x v="0"/>
    <n v="159"/>
    <n v="4660.9399999999996"/>
    <n v="5577"/>
  </r>
  <r>
    <x v="1"/>
    <x v="4"/>
    <x v="1"/>
    <n v="62"/>
    <n v="1750.19"/>
    <n v="2075"/>
  </r>
  <r>
    <x v="1"/>
    <x v="4"/>
    <x v="2"/>
    <n v="152"/>
    <n v="2324.2399999999998"/>
    <n v="2766"/>
  </r>
  <r>
    <x v="1"/>
    <x v="4"/>
    <x v="3"/>
    <n v="62"/>
    <n v="1538.94"/>
    <n v="1843"/>
  </r>
  <r>
    <x v="1"/>
    <x v="4"/>
    <x v="4"/>
    <n v="41"/>
    <n v="972.76"/>
    <n v="1162"/>
  </r>
  <r>
    <x v="1"/>
    <x v="4"/>
    <x v="5"/>
    <n v="261"/>
    <n v="5818.88"/>
    <n v="6946"/>
  </r>
  <r>
    <x v="1"/>
    <x v="4"/>
    <x v="6"/>
    <n v="412"/>
    <n v="5887.69"/>
    <n v="7092"/>
  </r>
  <r>
    <x v="1"/>
    <x v="4"/>
    <x v="7"/>
    <n v="193"/>
    <n v="3543.24"/>
    <n v="4369"/>
  </r>
  <r>
    <x v="1"/>
    <x v="4"/>
    <x v="8"/>
    <n v="148"/>
    <n v="3708.63"/>
    <n v="4475"/>
  </r>
  <r>
    <x v="1"/>
    <x v="4"/>
    <x v="9"/>
    <n v="305"/>
    <n v="7296.65"/>
    <n v="8701"/>
  </r>
  <r>
    <x v="1"/>
    <x v="4"/>
    <x v="10"/>
    <n v="36"/>
    <n v="649.48"/>
    <n v="800"/>
  </r>
  <r>
    <x v="1"/>
    <x v="4"/>
    <x v="11"/>
    <n v="101"/>
    <n v="2215.8200000000002"/>
    <n v="2639"/>
  </r>
  <r>
    <x v="2"/>
    <x v="0"/>
    <x v="0"/>
    <n v="119"/>
    <n v="5491.86"/>
    <n v="1589.25"/>
  </r>
  <r>
    <x v="2"/>
    <x v="0"/>
    <x v="1"/>
    <n v="386"/>
    <n v="27381.59"/>
    <n v="8384.1"/>
  </r>
  <r>
    <x v="2"/>
    <x v="0"/>
    <x v="2"/>
    <n v="316"/>
    <n v="5774.31"/>
    <n v="1676.95"/>
  </r>
  <r>
    <x v="2"/>
    <x v="0"/>
    <x v="3"/>
    <n v="569"/>
    <n v="36397.599999999999"/>
    <n v="11600.75"/>
  </r>
  <r>
    <x v="2"/>
    <x v="0"/>
    <x v="4"/>
    <n v="948"/>
    <n v="65047.040000000001"/>
    <n v="21493.9"/>
  </r>
  <r>
    <x v="2"/>
    <x v="0"/>
    <x v="5"/>
    <n v="568"/>
    <n v="17786.849999999999"/>
    <n v="5279.85"/>
  </r>
  <r>
    <x v="2"/>
    <x v="0"/>
    <x v="6"/>
    <n v="1651"/>
    <n v="103102.13"/>
    <n v="32268.3"/>
  </r>
  <r>
    <x v="2"/>
    <x v="0"/>
    <x v="7"/>
    <n v="477"/>
    <n v="11483.71"/>
    <n v="3175.75"/>
  </r>
  <r>
    <x v="2"/>
    <x v="0"/>
    <x v="8"/>
    <n v="1073"/>
    <n v="57383.66"/>
    <n v="18957.45"/>
  </r>
  <r>
    <x v="2"/>
    <x v="0"/>
    <x v="9"/>
    <n v="2005"/>
    <n v="85212.44"/>
    <n v="24809.65"/>
  </r>
  <r>
    <x v="2"/>
    <x v="0"/>
    <x v="13"/>
    <n v="33"/>
    <n v="367.58"/>
    <n v="80.400000000000006"/>
  </r>
  <r>
    <x v="2"/>
    <x v="0"/>
    <x v="10"/>
    <n v="41"/>
    <n v="452.8"/>
    <n v="152.05000000000001"/>
  </r>
  <r>
    <x v="2"/>
    <x v="0"/>
    <x v="11"/>
    <n v="199"/>
    <n v="4010.58"/>
    <n v="1085.7"/>
  </r>
  <r>
    <x v="2"/>
    <x v="0"/>
    <x v="12"/>
    <n v="53"/>
    <n v="648.07000000000005"/>
    <n v="201.05"/>
  </r>
  <r>
    <x v="2"/>
    <x v="1"/>
    <x v="0"/>
    <n v="3"/>
    <n v="87.6"/>
    <n v="23.25"/>
  </r>
  <r>
    <x v="2"/>
    <x v="1"/>
    <x v="1"/>
    <n v="21"/>
    <n v="1624.18"/>
    <n v="550.25"/>
  </r>
  <r>
    <x v="2"/>
    <x v="1"/>
    <x v="2"/>
    <n v="3"/>
    <n v="66.23"/>
    <n v="22.5"/>
  </r>
  <r>
    <x v="2"/>
    <x v="1"/>
    <x v="3"/>
    <n v="1440"/>
    <n v="106699.97"/>
    <n v="36242.5"/>
  </r>
  <r>
    <x v="2"/>
    <x v="1"/>
    <x v="4"/>
    <n v="66"/>
    <n v="4633.66"/>
    <n v="1492.5"/>
  </r>
  <r>
    <x v="2"/>
    <x v="1"/>
    <x v="5"/>
    <n v="2080"/>
    <n v="89774.3"/>
    <n v="29877.25"/>
  </r>
  <r>
    <x v="2"/>
    <x v="1"/>
    <x v="6"/>
    <n v="8047"/>
    <n v="344386.12"/>
    <n v="115224.5"/>
  </r>
  <r>
    <x v="2"/>
    <x v="1"/>
    <x v="7"/>
    <n v="659"/>
    <n v="21462.43"/>
    <n v="7158.5"/>
  </r>
  <r>
    <x v="2"/>
    <x v="1"/>
    <x v="8"/>
    <n v="7666"/>
    <n v="435222.44"/>
    <n v="148989.5"/>
  </r>
  <r>
    <x v="2"/>
    <x v="1"/>
    <x v="9"/>
    <n v="1092"/>
    <n v="56872.5"/>
    <n v="18932"/>
  </r>
  <r>
    <x v="2"/>
    <x v="1"/>
    <x v="10"/>
    <n v="360"/>
    <n v="12695.33"/>
    <n v="4311.25"/>
  </r>
  <r>
    <x v="2"/>
    <x v="1"/>
    <x v="11"/>
    <n v="9"/>
    <n v="564.75"/>
    <n v="200"/>
  </r>
  <r>
    <x v="2"/>
    <x v="2"/>
    <x v="0"/>
    <n v="141"/>
    <n v="6775.47"/>
    <n v="939.857142857143"/>
  </r>
  <r>
    <x v="2"/>
    <x v="2"/>
    <x v="1"/>
    <n v="164"/>
    <n v="11545.82"/>
    <n v="1601.57142857143"/>
  </r>
  <r>
    <x v="2"/>
    <x v="2"/>
    <x v="2"/>
    <n v="26"/>
    <n v="1464.45"/>
    <n v="203.142857142857"/>
  </r>
  <r>
    <x v="2"/>
    <x v="2"/>
    <x v="3"/>
    <n v="12"/>
    <n v="543.75"/>
    <n v="79.714285714285694"/>
  </r>
  <r>
    <x v="2"/>
    <x v="2"/>
    <x v="4"/>
    <n v="13"/>
    <n v="1664.2"/>
    <n v="230.857142857143"/>
  </r>
  <r>
    <x v="2"/>
    <x v="2"/>
    <x v="5"/>
    <n v="212"/>
    <n v="11998.78"/>
    <n v="1672.7142857142901"/>
  </r>
  <r>
    <x v="2"/>
    <x v="2"/>
    <x v="6"/>
    <n v="32"/>
    <n v="2539.6"/>
    <n v="352.28571428571399"/>
  </r>
  <r>
    <x v="2"/>
    <x v="2"/>
    <x v="7"/>
    <n v="83"/>
    <n v="4006.18"/>
    <n v="555.71428571428601"/>
  </r>
  <r>
    <x v="2"/>
    <x v="2"/>
    <x v="8"/>
    <n v="66"/>
    <n v="5288.17"/>
    <n v="733.57142857142901"/>
  </r>
  <r>
    <x v="2"/>
    <x v="2"/>
    <x v="9"/>
    <n v="435"/>
    <n v="22749.43"/>
    <n v="3171.7142857142899"/>
  </r>
  <r>
    <x v="2"/>
    <x v="2"/>
    <x v="10"/>
    <n v="22"/>
    <n v="738.38"/>
    <n v="102.428571428571"/>
  </r>
  <r>
    <x v="2"/>
    <x v="2"/>
    <x v="11"/>
    <n v="13"/>
    <n v="174.06"/>
    <n v="24.1428571428571"/>
  </r>
  <r>
    <x v="2"/>
    <x v="2"/>
    <x v="12"/>
    <n v="2"/>
    <n v="54.59"/>
    <n v="7.5714285714285703"/>
  </r>
  <r>
    <x v="2"/>
    <x v="3"/>
    <x v="0"/>
    <n v="47071"/>
    <n v="852242.88"/>
    <n v="2073068.6939999999"/>
  </r>
  <r>
    <x v="2"/>
    <x v="3"/>
    <x v="1"/>
    <n v="2349"/>
    <n v="47484.1"/>
    <n v="114766.2"/>
  </r>
  <r>
    <x v="2"/>
    <x v="3"/>
    <x v="2"/>
    <n v="15578"/>
    <n v="184490.17"/>
    <n v="450020.36"/>
  </r>
  <r>
    <x v="2"/>
    <x v="3"/>
    <x v="3"/>
    <n v="20648"/>
    <n v="610251.09"/>
    <n v="1493868.04"/>
  </r>
  <r>
    <x v="2"/>
    <x v="3"/>
    <x v="4"/>
    <n v="12131"/>
    <n v="303853.96999999997"/>
    <n v="750882.96"/>
  </r>
  <r>
    <x v="2"/>
    <x v="3"/>
    <x v="5"/>
    <n v="54753"/>
    <n v="929737.37"/>
    <n v="2263186.8144"/>
  </r>
  <r>
    <x v="2"/>
    <x v="3"/>
    <x v="6"/>
    <n v="216088"/>
    <n v="3874700.46"/>
    <n v="9489222.9000000004"/>
  </r>
  <r>
    <x v="2"/>
    <x v="3"/>
    <x v="7"/>
    <n v="16132"/>
    <n v="190143.52"/>
    <n v="464829.38"/>
  </r>
  <r>
    <x v="2"/>
    <x v="3"/>
    <x v="8"/>
    <n v="38162"/>
    <n v="582967.54"/>
    <n v="1388187.46"/>
  </r>
  <r>
    <x v="2"/>
    <x v="3"/>
    <x v="9"/>
    <n v="65194"/>
    <n v="1852704.63"/>
    <n v="4494816.16"/>
  </r>
  <r>
    <x v="2"/>
    <x v="3"/>
    <x v="13"/>
    <n v="85"/>
    <n v="466.72"/>
    <n v="1153.96"/>
  </r>
  <r>
    <x v="2"/>
    <x v="3"/>
    <x v="10"/>
    <n v="633"/>
    <n v="8195.0499999999993"/>
    <n v="19770.28"/>
  </r>
  <r>
    <x v="2"/>
    <x v="3"/>
    <x v="11"/>
    <n v="21230"/>
    <n v="533577.99"/>
    <n v="1314749.8"/>
  </r>
  <r>
    <x v="2"/>
    <x v="3"/>
    <x v="12"/>
    <n v="9"/>
    <n v="78.430000000000007"/>
    <n v="189.12"/>
  </r>
  <r>
    <x v="2"/>
    <x v="4"/>
    <x v="0"/>
    <n v="139"/>
    <n v="3478.75"/>
    <n v="4281.5"/>
  </r>
  <r>
    <x v="2"/>
    <x v="4"/>
    <x v="1"/>
    <n v="111"/>
    <n v="2482.5500000000002"/>
    <n v="3054.5"/>
  </r>
  <r>
    <x v="2"/>
    <x v="4"/>
    <x v="2"/>
    <n v="134"/>
    <n v="2142.14"/>
    <n v="2745"/>
  </r>
  <r>
    <x v="2"/>
    <x v="4"/>
    <x v="3"/>
    <n v="67"/>
    <n v="1485.06"/>
    <n v="1916"/>
  </r>
  <r>
    <x v="2"/>
    <x v="4"/>
    <x v="4"/>
    <n v="53"/>
    <n v="1516.32"/>
    <n v="1862.5"/>
  </r>
  <r>
    <x v="2"/>
    <x v="4"/>
    <x v="5"/>
    <n v="265"/>
    <n v="6370.93"/>
    <n v="7844.5"/>
  </r>
  <r>
    <x v="2"/>
    <x v="4"/>
    <x v="6"/>
    <n v="1157"/>
    <n v="7536.68"/>
    <n v="9246.7000000000007"/>
  </r>
  <r>
    <x v="2"/>
    <x v="4"/>
    <x v="7"/>
    <n v="185"/>
    <n v="3337.35"/>
    <n v="4129"/>
  </r>
  <r>
    <x v="2"/>
    <x v="4"/>
    <x v="8"/>
    <n v="124"/>
    <n v="3415.71"/>
    <n v="4209"/>
  </r>
  <r>
    <x v="2"/>
    <x v="4"/>
    <x v="9"/>
    <n v="302"/>
    <n v="6146.66"/>
    <n v="7598.5"/>
  </r>
  <r>
    <x v="2"/>
    <x v="4"/>
    <x v="10"/>
    <n v="29"/>
    <n v="605.35"/>
    <n v="741"/>
  </r>
  <r>
    <x v="2"/>
    <x v="4"/>
    <x v="11"/>
    <n v="80"/>
    <n v="2158.66"/>
    <n v="2650.5"/>
  </r>
  <r>
    <x v="2"/>
    <x v="4"/>
    <x v="12"/>
    <n v="1"/>
    <n v="22.79"/>
    <n v="28"/>
  </r>
  <r>
    <x v="3"/>
    <x v="0"/>
    <x v="0"/>
    <n v="132"/>
    <n v="7489.2"/>
    <n v="2089.25"/>
  </r>
  <r>
    <x v="3"/>
    <x v="0"/>
    <x v="1"/>
    <n v="525"/>
    <n v="27779.360000000001"/>
    <n v="8348.9"/>
  </r>
  <r>
    <x v="3"/>
    <x v="0"/>
    <x v="2"/>
    <n v="347"/>
    <n v="4026.25"/>
    <n v="1008.7"/>
  </r>
  <r>
    <x v="3"/>
    <x v="0"/>
    <x v="3"/>
    <n v="588"/>
    <n v="42233.37"/>
    <n v="12483.5"/>
  </r>
  <r>
    <x v="3"/>
    <x v="0"/>
    <x v="4"/>
    <n v="1267"/>
    <n v="95033.82"/>
    <n v="29355.55"/>
  </r>
  <r>
    <x v="3"/>
    <x v="0"/>
    <x v="5"/>
    <n v="673"/>
    <n v="22819.56"/>
    <n v="6743.7"/>
  </r>
  <r>
    <x v="3"/>
    <x v="0"/>
    <x v="6"/>
    <n v="1652"/>
    <n v="107251.03"/>
    <n v="32632.45"/>
  </r>
  <r>
    <x v="3"/>
    <x v="0"/>
    <x v="7"/>
    <n v="608"/>
    <n v="11778.44"/>
    <n v="3152.25"/>
  </r>
  <r>
    <x v="3"/>
    <x v="0"/>
    <x v="8"/>
    <n v="872"/>
    <n v="52654.32"/>
    <n v="16982.55"/>
  </r>
  <r>
    <x v="3"/>
    <x v="0"/>
    <x v="9"/>
    <n v="2206"/>
    <n v="95250.72"/>
    <n v="26997.025000000001"/>
  </r>
  <r>
    <x v="3"/>
    <x v="0"/>
    <x v="13"/>
    <n v="44"/>
    <n v="662.49"/>
    <n v="142.30000000000001"/>
  </r>
  <r>
    <x v="3"/>
    <x v="0"/>
    <x v="10"/>
    <n v="33"/>
    <n v="564.27"/>
    <n v="157.80000000000001"/>
  </r>
  <r>
    <x v="3"/>
    <x v="0"/>
    <x v="11"/>
    <n v="147"/>
    <n v="6640.38"/>
    <n v="1758.15"/>
  </r>
  <r>
    <x v="3"/>
    <x v="0"/>
    <x v="12"/>
    <n v="264"/>
    <n v="1752.4"/>
    <n v="407.65"/>
  </r>
  <r>
    <x v="3"/>
    <x v="1"/>
    <x v="0"/>
    <n v="45"/>
    <n v="1924.91"/>
    <n v="635"/>
  </r>
  <r>
    <x v="3"/>
    <x v="1"/>
    <x v="1"/>
    <n v="29"/>
    <n v="2494.5100000000002"/>
    <n v="853.75"/>
  </r>
  <r>
    <x v="3"/>
    <x v="1"/>
    <x v="2"/>
    <n v="7"/>
    <n v="209.35"/>
    <n v="71.75"/>
  </r>
  <r>
    <x v="3"/>
    <x v="1"/>
    <x v="3"/>
    <n v="1309"/>
    <n v="97843.03"/>
    <n v="33933.25"/>
  </r>
  <r>
    <x v="3"/>
    <x v="1"/>
    <x v="4"/>
    <n v="83"/>
    <n v="2881.51"/>
    <n v="900.5"/>
  </r>
  <r>
    <x v="3"/>
    <x v="1"/>
    <x v="5"/>
    <n v="3170"/>
    <n v="126008.8"/>
    <n v="42425.78"/>
  </r>
  <r>
    <x v="3"/>
    <x v="1"/>
    <x v="6"/>
    <n v="10127"/>
    <n v="442656.5"/>
    <n v="151260.25"/>
  </r>
  <r>
    <x v="3"/>
    <x v="1"/>
    <x v="7"/>
    <n v="843"/>
    <n v="30140.13"/>
    <n v="9737"/>
  </r>
  <r>
    <x v="3"/>
    <x v="1"/>
    <x v="8"/>
    <n v="9110"/>
    <n v="518217.42"/>
    <n v="179823.5"/>
  </r>
  <r>
    <x v="3"/>
    <x v="1"/>
    <x v="9"/>
    <n v="2443"/>
    <n v="118412.3"/>
    <n v="40199.25"/>
  </r>
  <r>
    <x v="3"/>
    <x v="1"/>
    <x v="10"/>
    <n v="336"/>
    <n v="9285.19"/>
    <n v="3197.75"/>
  </r>
  <r>
    <x v="3"/>
    <x v="1"/>
    <x v="11"/>
    <n v="20"/>
    <n v="552.53"/>
    <n v="281"/>
  </r>
  <r>
    <x v="3"/>
    <x v="2"/>
    <x v="0"/>
    <n v="93"/>
    <n v="4767.2299999999996"/>
    <n v="661.28571428571399"/>
  </r>
  <r>
    <x v="3"/>
    <x v="2"/>
    <x v="1"/>
    <n v="185"/>
    <n v="11639.36"/>
    <n v="1631.7142857142901"/>
  </r>
  <r>
    <x v="3"/>
    <x v="2"/>
    <x v="2"/>
    <n v="15"/>
    <n v="568.49"/>
    <n v="78.857142857142904"/>
  </r>
  <r>
    <x v="3"/>
    <x v="2"/>
    <x v="3"/>
    <n v="24"/>
    <n v="1239.92"/>
    <n v="172"/>
  </r>
  <r>
    <x v="3"/>
    <x v="2"/>
    <x v="4"/>
    <n v="10"/>
    <n v="1186.3599999999999"/>
    <n v="164.57142857142901"/>
  </r>
  <r>
    <x v="3"/>
    <x v="2"/>
    <x v="5"/>
    <n v="107"/>
    <n v="5682.79"/>
    <n v="828.57142857142901"/>
  </r>
  <r>
    <x v="3"/>
    <x v="2"/>
    <x v="6"/>
    <n v="46"/>
    <n v="1882.6"/>
    <n v="261.142857142857"/>
  </r>
  <r>
    <x v="3"/>
    <x v="2"/>
    <x v="7"/>
    <n v="45"/>
    <n v="2403.6799999999998"/>
    <n v="333.42857142857099"/>
  </r>
  <r>
    <x v="3"/>
    <x v="2"/>
    <x v="8"/>
    <n v="43"/>
    <n v="3528.19"/>
    <n v="489.42857142857099"/>
  </r>
  <r>
    <x v="3"/>
    <x v="2"/>
    <x v="9"/>
    <n v="402"/>
    <n v="18331.5"/>
    <n v="2549.4285714285702"/>
  </r>
  <r>
    <x v="3"/>
    <x v="2"/>
    <x v="11"/>
    <n v="43"/>
    <n v="431.54"/>
    <n v="59.857142857142897"/>
  </r>
  <r>
    <x v="3"/>
    <x v="2"/>
    <x v="12"/>
    <n v="26"/>
    <n v="849.61"/>
    <n v="117.857142857143"/>
  </r>
  <r>
    <x v="3"/>
    <x v="3"/>
    <x v="0"/>
    <n v="55910"/>
    <n v="812207.78"/>
    <n v="2391779.3199999998"/>
  </r>
  <r>
    <x v="3"/>
    <x v="3"/>
    <x v="1"/>
    <n v="2809"/>
    <n v="44050.6"/>
    <n v="126874.76"/>
  </r>
  <r>
    <x v="3"/>
    <x v="3"/>
    <x v="2"/>
    <n v="15779"/>
    <n v="162713.42000000001"/>
    <n v="469805.64"/>
  </r>
  <r>
    <x v="3"/>
    <x v="3"/>
    <x v="3"/>
    <n v="20588"/>
    <n v="504771.87"/>
    <n v="1494941.3"/>
  </r>
  <r>
    <x v="3"/>
    <x v="3"/>
    <x v="4"/>
    <n v="13343"/>
    <n v="260126.76"/>
    <n v="777562.32"/>
  </r>
  <r>
    <x v="3"/>
    <x v="3"/>
    <x v="5"/>
    <n v="59662"/>
    <n v="866168.52"/>
    <n v="2514317.34"/>
  </r>
  <r>
    <x v="3"/>
    <x v="3"/>
    <x v="6"/>
    <n v="213890"/>
    <n v="3152027.49"/>
    <n v="9349972"/>
  </r>
  <r>
    <x v="3"/>
    <x v="3"/>
    <x v="7"/>
    <n v="16632"/>
    <n v="189496.95999999999"/>
    <n v="555671.68000000005"/>
  </r>
  <r>
    <x v="3"/>
    <x v="3"/>
    <x v="8"/>
    <n v="40035"/>
    <n v="506247.7"/>
    <n v="1495464.08"/>
  </r>
  <r>
    <x v="3"/>
    <x v="3"/>
    <x v="9"/>
    <n v="68793"/>
    <n v="1633488.39"/>
    <n v="4710296.5599999996"/>
  </r>
  <r>
    <x v="3"/>
    <x v="3"/>
    <x v="13"/>
    <n v="109"/>
    <n v="677.42"/>
    <n v="1941.56"/>
  </r>
  <r>
    <x v="3"/>
    <x v="3"/>
    <x v="10"/>
    <n v="1253"/>
    <n v="15933.59"/>
    <n v="43183.48"/>
  </r>
  <r>
    <x v="3"/>
    <x v="3"/>
    <x v="11"/>
    <n v="25772"/>
    <n v="561410.1"/>
    <n v="1672718.96"/>
  </r>
  <r>
    <x v="3"/>
    <x v="3"/>
    <x v="12"/>
    <n v="99"/>
    <n v="400.47"/>
    <n v="1249.56"/>
  </r>
  <r>
    <x v="3"/>
    <x v="4"/>
    <x v="0"/>
    <n v="155"/>
    <n v="3322.39"/>
    <n v="4155"/>
  </r>
  <r>
    <x v="3"/>
    <x v="4"/>
    <x v="1"/>
    <n v="116"/>
    <n v="2247.2199999999998"/>
    <n v="2810"/>
  </r>
  <r>
    <x v="3"/>
    <x v="4"/>
    <x v="2"/>
    <n v="134"/>
    <n v="1705.79"/>
    <n v="2134"/>
  </r>
  <r>
    <x v="3"/>
    <x v="4"/>
    <x v="3"/>
    <n v="45"/>
    <n v="1111.3900000000001"/>
    <n v="1388"/>
  </r>
  <r>
    <x v="3"/>
    <x v="4"/>
    <x v="4"/>
    <n v="31"/>
    <n v="669.15"/>
    <n v="851"/>
  </r>
  <r>
    <x v="3"/>
    <x v="4"/>
    <x v="5"/>
    <n v="295"/>
    <n v="7169.83"/>
    <n v="8993"/>
  </r>
  <r>
    <x v="3"/>
    <x v="4"/>
    <x v="6"/>
    <n v="408"/>
    <n v="5334.59"/>
    <n v="6839"/>
  </r>
  <r>
    <x v="3"/>
    <x v="4"/>
    <x v="7"/>
    <n v="188"/>
    <n v="3954.98"/>
    <n v="4956"/>
  </r>
  <r>
    <x v="3"/>
    <x v="4"/>
    <x v="8"/>
    <n v="131"/>
    <n v="3871.83"/>
    <n v="4847"/>
  </r>
  <r>
    <x v="3"/>
    <x v="4"/>
    <x v="9"/>
    <n v="252"/>
    <n v="6559.06"/>
    <n v="8201"/>
  </r>
  <r>
    <x v="3"/>
    <x v="4"/>
    <x v="10"/>
    <n v="13"/>
    <n v="138.88"/>
    <n v="173"/>
  </r>
  <r>
    <x v="3"/>
    <x v="4"/>
    <x v="11"/>
    <n v="59"/>
    <n v="1276.3"/>
    <n v="1626"/>
  </r>
  <r>
    <x v="4"/>
    <x v="0"/>
    <x v="0"/>
    <n v="175"/>
    <n v="8586.07"/>
    <n v="2649.3"/>
  </r>
  <r>
    <x v="4"/>
    <x v="0"/>
    <x v="1"/>
    <n v="979"/>
    <n v="52803.81"/>
    <n v="15811.7"/>
  </r>
  <r>
    <x v="4"/>
    <x v="0"/>
    <x v="2"/>
    <n v="302"/>
    <n v="2937.73"/>
    <n v="746.8"/>
  </r>
  <r>
    <x v="4"/>
    <x v="0"/>
    <x v="3"/>
    <n v="565"/>
    <n v="37124.559999999998"/>
    <n v="10926.25"/>
  </r>
  <r>
    <x v="4"/>
    <x v="0"/>
    <x v="4"/>
    <n v="1570"/>
    <n v="130364.64"/>
    <n v="39757.300000000003"/>
  </r>
  <r>
    <x v="4"/>
    <x v="0"/>
    <x v="5"/>
    <n v="850"/>
    <n v="26736.02"/>
    <n v="7750.45"/>
  </r>
  <r>
    <x v="4"/>
    <x v="0"/>
    <x v="6"/>
    <n v="1682"/>
    <n v="101181.06"/>
    <n v="29845.95"/>
  </r>
  <r>
    <x v="4"/>
    <x v="0"/>
    <x v="7"/>
    <n v="326"/>
    <n v="7762.02"/>
    <n v="2066.75"/>
  </r>
  <r>
    <x v="4"/>
    <x v="0"/>
    <x v="8"/>
    <n v="1182"/>
    <n v="53084.36"/>
    <n v="16833.150000000001"/>
  </r>
  <r>
    <x v="4"/>
    <x v="0"/>
    <x v="9"/>
    <n v="2544"/>
    <n v="107646.12"/>
    <n v="31783.8"/>
  </r>
  <r>
    <x v="4"/>
    <x v="0"/>
    <x v="13"/>
    <n v="23"/>
    <n v="561.53"/>
    <n v="141.05000000000001"/>
  </r>
  <r>
    <x v="4"/>
    <x v="0"/>
    <x v="10"/>
    <n v="35"/>
    <n v="983.68"/>
    <n v="299.25"/>
  </r>
  <r>
    <x v="4"/>
    <x v="0"/>
    <x v="11"/>
    <n v="397"/>
    <n v="10883.36"/>
    <n v="2760.3"/>
  </r>
  <r>
    <x v="4"/>
    <x v="0"/>
    <x v="12"/>
    <n v="149"/>
    <n v="1442.81"/>
    <n v="331.95"/>
  </r>
  <r>
    <x v="4"/>
    <x v="1"/>
    <x v="0"/>
    <n v="148"/>
    <n v="7044.88"/>
    <n v="2395.25"/>
  </r>
  <r>
    <x v="4"/>
    <x v="1"/>
    <x v="1"/>
    <n v="204"/>
    <n v="11451.71"/>
    <n v="4036.25"/>
  </r>
  <r>
    <x v="4"/>
    <x v="1"/>
    <x v="2"/>
    <n v="8"/>
    <n v="434.54"/>
    <n v="147.5"/>
  </r>
  <r>
    <x v="4"/>
    <x v="1"/>
    <x v="3"/>
    <n v="1809"/>
    <n v="116582.42"/>
    <n v="40890.25"/>
  </r>
  <r>
    <x v="4"/>
    <x v="1"/>
    <x v="4"/>
    <n v="89"/>
    <n v="5069.68"/>
    <n v="1644"/>
  </r>
  <r>
    <x v="4"/>
    <x v="1"/>
    <x v="5"/>
    <n v="5289"/>
    <n v="189334.97"/>
    <n v="63671.75"/>
  </r>
  <r>
    <x v="4"/>
    <x v="1"/>
    <x v="6"/>
    <n v="14241"/>
    <n v="603284.87"/>
    <n v="209288.27499999999"/>
  </r>
  <r>
    <x v="4"/>
    <x v="1"/>
    <x v="7"/>
    <n v="1234"/>
    <n v="40764.959999999999"/>
    <n v="13588.75"/>
  </r>
  <r>
    <x v="4"/>
    <x v="1"/>
    <x v="8"/>
    <n v="11057"/>
    <n v="605792.44999999995"/>
    <n v="213469.03"/>
  </r>
  <r>
    <x v="4"/>
    <x v="1"/>
    <x v="9"/>
    <n v="4538"/>
    <n v="204128.84"/>
    <n v="69403.75"/>
  </r>
  <r>
    <x v="4"/>
    <x v="1"/>
    <x v="10"/>
    <n v="193"/>
    <n v="7862.32"/>
    <n v="2754"/>
  </r>
  <r>
    <x v="4"/>
    <x v="1"/>
    <x v="11"/>
    <n v="10"/>
    <n v="521.44000000000005"/>
    <n v="173.25"/>
  </r>
  <r>
    <x v="4"/>
    <x v="2"/>
    <x v="0"/>
    <n v="73"/>
    <n v="3381.02"/>
    <n v="473.28571428571399"/>
  </r>
  <r>
    <x v="4"/>
    <x v="2"/>
    <x v="1"/>
    <n v="174"/>
    <n v="10215.02"/>
    <n v="1426"/>
  </r>
  <r>
    <x v="4"/>
    <x v="2"/>
    <x v="2"/>
    <n v="20"/>
    <n v="943.34"/>
    <n v="130.857142857143"/>
  </r>
  <r>
    <x v="4"/>
    <x v="2"/>
    <x v="3"/>
    <n v="14"/>
    <n v="984.53"/>
    <n v="136.57142857142901"/>
  </r>
  <r>
    <x v="4"/>
    <x v="2"/>
    <x v="4"/>
    <n v="12"/>
    <n v="1038.08"/>
    <n v="152.57142857142901"/>
  </r>
  <r>
    <x v="4"/>
    <x v="2"/>
    <x v="5"/>
    <n v="56"/>
    <n v="4431.3900000000003"/>
    <n v="623.28571428571399"/>
  </r>
  <r>
    <x v="4"/>
    <x v="2"/>
    <x v="6"/>
    <n v="42"/>
    <n v="1908.34"/>
    <n v="264.71428571428601"/>
  </r>
  <r>
    <x v="4"/>
    <x v="2"/>
    <x v="7"/>
    <n v="27"/>
    <n v="880.54"/>
    <n v="122.428571428571"/>
  </r>
  <r>
    <x v="4"/>
    <x v="2"/>
    <x v="8"/>
    <n v="63"/>
    <n v="9901.76"/>
    <n v="1373.57142857143"/>
  </r>
  <r>
    <x v="4"/>
    <x v="2"/>
    <x v="9"/>
    <n v="318"/>
    <n v="16472.46"/>
    <n v="2301.8571428571399"/>
  </r>
  <r>
    <x v="4"/>
    <x v="2"/>
    <x v="11"/>
    <n v="56"/>
    <n v="537.63"/>
    <n v="74.571428571428598"/>
  </r>
  <r>
    <x v="4"/>
    <x v="2"/>
    <x v="12"/>
    <n v="16"/>
    <n v="345.02"/>
    <n v="47.857142857142897"/>
  </r>
  <r>
    <x v="4"/>
    <x v="3"/>
    <x v="0"/>
    <n v="59356"/>
    <n v="709036.71"/>
    <n v="2435895.8119999999"/>
  </r>
  <r>
    <x v="4"/>
    <x v="3"/>
    <x v="1"/>
    <n v="2779"/>
    <n v="34621.67"/>
    <n v="119269.24"/>
  </r>
  <r>
    <x v="4"/>
    <x v="3"/>
    <x v="2"/>
    <n v="15219"/>
    <n v="131976.54999999999"/>
    <n v="451794.28"/>
  </r>
  <r>
    <x v="4"/>
    <x v="3"/>
    <x v="3"/>
    <n v="19947"/>
    <n v="389716.54"/>
    <n v="1328516.8"/>
  </r>
  <r>
    <x v="4"/>
    <x v="3"/>
    <x v="4"/>
    <n v="13763"/>
    <n v="231918.09"/>
    <n v="799720.28"/>
  </r>
  <r>
    <x v="4"/>
    <x v="3"/>
    <x v="5"/>
    <n v="57026"/>
    <n v="703084.21"/>
    <n v="2405445.7000000002"/>
  </r>
  <r>
    <x v="4"/>
    <x v="3"/>
    <x v="6"/>
    <n v="197953"/>
    <n v="2460551.1"/>
    <n v="8430297.6860000007"/>
  </r>
  <r>
    <x v="4"/>
    <x v="3"/>
    <x v="7"/>
    <n v="16117"/>
    <n v="165299.65"/>
    <n v="565887.92000000004"/>
  </r>
  <r>
    <x v="4"/>
    <x v="3"/>
    <x v="8"/>
    <n v="36808"/>
    <n v="408697.76"/>
    <n v="1393832"/>
  </r>
  <r>
    <x v="4"/>
    <x v="3"/>
    <x v="9"/>
    <n v="67754"/>
    <n v="1362847.86"/>
    <n v="4698554.1912000002"/>
  </r>
  <r>
    <x v="4"/>
    <x v="3"/>
    <x v="13"/>
    <n v="119"/>
    <n v="997.06"/>
    <n v="3552.64"/>
  </r>
  <r>
    <x v="4"/>
    <x v="3"/>
    <x v="10"/>
    <n v="1370"/>
    <n v="16370.56"/>
    <n v="56611.76"/>
  </r>
  <r>
    <x v="4"/>
    <x v="3"/>
    <x v="11"/>
    <n v="27678"/>
    <n v="502555.61"/>
    <n v="1721850.6"/>
  </r>
  <r>
    <x v="4"/>
    <x v="3"/>
    <x v="12"/>
    <n v="8"/>
    <n v="45.23"/>
    <n v="168"/>
  </r>
  <r>
    <x v="4"/>
    <x v="4"/>
    <x v="0"/>
    <n v="123"/>
    <n v="3046.91"/>
    <n v="3818"/>
  </r>
  <r>
    <x v="4"/>
    <x v="4"/>
    <x v="1"/>
    <n v="157"/>
    <n v="3068.35"/>
    <n v="3835"/>
  </r>
  <r>
    <x v="4"/>
    <x v="4"/>
    <x v="2"/>
    <n v="120"/>
    <n v="1348.36"/>
    <n v="1689"/>
  </r>
  <r>
    <x v="4"/>
    <x v="4"/>
    <x v="3"/>
    <n v="56"/>
    <n v="1524.26"/>
    <n v="1903"/>
  </r>
  <r>
    <x v="4"/>
    <x v="4"/>
    <x v="4"/>
    <n v="42"/>
    <n v="906.66"/>
    <n v="1137"/>
  </r>
  <r>
    <x v="4"/>
    <x v="4"/>
    <x v="5"/>
    <n v="311"/>
    <n v="6866.34"/>
    <n v="8596.5"/>
  </r>
  <r>
    <x v="4"/>
    <x v="4"/>
    <x v="6"/>
    <n v="208"/>
    <n v="4218.46"/>
    <n v="5384"/>
  </r>
  <r>
    <x v="4"/>
    <x v="4"/>
    <x v="7"/>
    <n v="169"/>
    <n v="3149.75"/>
    <n v="3944"/>
  </r>
  <r>
    <x v="4"/>
    <x v="4"/>
    <x v="8"/>
    <n v="132"/>
    <n v="4163.03"/>
    <n v="5270"/>
  </r>
  <r>
    <x v="4"/>
    <x v="4"/>
    <x v="9"/>
    <n v="336"/>
    <n v="7716.41"/>
    <n v="9738"/>
  </r>
  <r>
    <x v="4"/>
    <x v="4"/>
    <x v="10"/>
    <n v="11"/>
    <n v="235.23"/>
    <n v="294"/>
  </r>
  <r>
    <x v="4"/>
    <x v="4"/>
    <x v="11"/>
    <n v="70"/>
    <n v="1542.46"/>
    <n v="2017"/>
  </r>
  <r>
    <x v="5"/>
    <x v="0"/>
    <x v="0"/>
    <n v="186"/>
    <n v="8534.2999999999993"/>
    <n v="2694.95"/>
  </r>
  <r>
    <x v="5"/>
    <x v="0"/>
    <x v="1"/>
    <n v="390"/>
    <n v="20954.52"/>
    <n v="7146.45"/>
  </r>
  <r>
    <x v="5"/>
    <x v="0"/>
    <x v="2"/>
    <n v="333"/>
    <n v="3336.31"/>
    <n v="911.4"/>
  </r>
  <r>
    <x v="5"/>
    <x v="0"/>
    <x v="3"/>
    <n v="494"/>
    <n v="28648.15"/>
    <n v="10070.975"/>
  </r>
  <r>
    <x v="5"/>
    <x v="0"/>
    <x v="4"/>
    <n v="1535"/>
    <n v="92556.37"/>
    <n v="35474.75"/>
  </r>
  <r>
    <x v="5"/>
    <x v="0"/>
    <x v="5"/>
    <n v="1433"/>
    <n v="30823.31"/>
    <n v="9371.4750000000004"/>
  </r>
  <r>
    <x v="5"/>
    <x v="0"/>
    <x v="6"/>
    <n v="1673"/>
    <n v="86431.13"/>
    <n v="31757.55"/>
  </r>
  <r>
    <x v="5"/>
    <x v="0"/>
    <x v="7"/>
    <n v="434"/>
    <n v="7464.51"/>
    <n v="2311"/>
  </r>
  <r>
    <x v="5"/>
    <x v="0"/>
    <x v="8"/>
    <n v="1540"/>
    <n v="60503.37"/>
    <n v="20900.75"/>
  </r>
  <r>
    <x v="5"/>
    <x v="0"/>
    <x v="9"/>
    <n v="2987"/>
    <n v="112977.69"/>
    <n v="38544.1"/>
  </r>
  <r>
    <x v="5"/>
    <x v="0"/>
    <x v="13"/>
    <n v="16"/>
    <n v="282.95999999999998"/>
    <n v="61.35"/>
  </r>
  <r>
    <x v="5"/>
    <x v="0"/>
    <x v="10"/>
    <n v="84"/>
    <n v="2323.96"/>
    <n v="703.9"/>
  </r>
  <r>
    <x v="5"/>
    <x v="0"/>
    <x v="11"/>
    <n v="361"/>
    <n v="5365.77"/>
    <n v="1843.2"/>
  </r>
  <r>
    <x v="5"/>
    <x v="0"/>
    <x v="12"/>
    <n v="54"/>
    <n v="745.28"/>
    <n v="351.25"/>
  </r>
  <r>
    <x v="5"/>
    <x v="1"/>
    <x v="0"/>
    <n v="540"/>
    <n v="15878.33"/>
    <n v="5420.25"/>
  </r>
  <r>
    <x v="5"/>
    <x v="1"/>
    <x v="1"/>
    <n v="1967"/>
    <n v="91986"/>
    <n v="32209.75"/>
  </r>
  <r>
    <x v="5"/>
    <x v="1"/>
    <x v="2"/>
    <n v="82"/>
    <n v="1687.61"/>
    <n v="511"/>
  </r>
  <r>
    <x v="5"/>
    <x v="1"/>
    <x v="3"/>
    <n v="2440"/>
    <n v="157874.04999999999"/>
    <n v="54610.25"/>
  </r>
  <r>
    <x v="5"/>
    <x v="1"/>
    <x v="4"/>
    <n v="210"/>
    <n v="13898.38"/>
    <n v="4827.25"/>
  </r>
  <r>
    <x v="5"/>
    <x v="1"/>
    <x v="5"/>
    <n v="7121"/>
    <n v="243831.5"/>
    <n v="82361.5"/>
  </r>
  <r>
    <x v="5"/>
    <x v="1"/>
    <x v="6"/>
    <n v="19248"/>
    <n v="820394.49"/>
    <n v="283065.25"/>
  </r>
  <r>
    <x v="5"/>
    <x v="1"/>
    <x v="7"/>
    <n v="1610"/>
    <n v="61574.43"/>
    <n v="20545.75"/>
  </r>
  <r>
    <x v="5"/>
    <x v="1"/>
    <x v="8"/>
    <n v="12448"/>
    <n v="730087.32"/>
    <n v="256430.25"/>
  </r>
  <r>
    <x v="5"/>
    <x v="1"/>
    <x v="9"/>
    <n v="7544"/>
    <n v="370191.59"/>
    <n v="126278.75"/>
  </r>
  <r>
    <x v="5"/>
    <x v="1"/>
    <x v="13"/>
    <n v="2"/>
    <n v="25.4"/>
    <n v="7"/>
  </r>
  <r>
    <x v="5"/>
    <x v="1"/>
    <x v="10"/>
    <n v="221"/>
    <n v="13313.49"/>
    <n v="4518.25"/>
  </r>
  <r>
    <x v="5"/>
    <x v="1"/>
    <x v="11"/>
    <n v="7"/>
    <n v="714.72"/>
    <n v="261.5"/>
  </r>
  <r>
    <x v="5"/>
    <x v="1"/>
    <x v="12"/>
    <n v="4"/>
    <n v="70.739999999999995"/>
    <n v="26"/>
  </r>
  <r>
    <x v="5"/>
    <x v="2"/>
    <x v="0"/>
    <n v="46"/>
    <n v="2243"/>
    <n v="311.142857142857"/>
  </r>
  <r>
    <x v="5"/>
    <x v="2"/>
    <x v="1"/>
    <n v="116"/>
    <n v="6150.26"/>
    <n v="858.857142857143"/>
  </r>
  <r>
    <x v="5"/>
    <x v="2"/>
    <x v="2"/>
    <n v="34"/>
    <n v="1354.29"/>
    <n v="187.857142857143"/>
  </r>
  <r>
    <x v="5"/>
    <x v="2"/>
    <x v="3"/>
    <n v="5"/>
    <n v="284.23"/>
    <n v="39.428571428571402"/>
  </r>
  <r>
    <x v="5"/>
    <x v="2"/>
    <x v="4"/>
    <n v="8"/>
    <n v="725"/>
    <n v="103.428571428571"/>
  </r>
  <r>
    <x v="5"/>
    <x v="2"/>
    <x v="5"/>
    <n v="97"/>
    <n v="6880.37"/>
    <n v="954.42857142857099"/>
  </r>
  <r>
    <x v="5"/>
    <x v="2"/>
    <x v="6"/>
    <n v="62"/>
    <n v="4210.05"/>
    <n v="584"/>
  </r>
  <r>
    <x v="5"/>
    <x v="2"/>
    <x v="7"/>
    <n v="44"/>
    <n v="1600.41"/>
    <n v="223.142857142857"/>
  </r>
  <r>
    <x v="5"/>
    <x v="2"/>
    <x v="8"/>
    <n v="79"/>
    <n v="12226.12"/>
    <n v="1696"/>
  </r>
  <r>
    <x v="5"/>
    <x v="2"/>
    <x v="9"/>
    <n v="343"/>
    <n v="20198.439999999999"/>
    <n v="2801.8571428571399"/>
  </r>
  <r>
    <x v="5"/>
    <x v="2"/>
    <x v="11"/>
    <n v="72"/>
    <n v="852.78"/>
    <n v="118.571428571429"/>
  </r>
  <r>
    <x v="5"/>
    <x v="2"/>
    <x v="12"/>
    <n v="18"/>
    <n v="606.59"/>
    <n v="84.142857142857196"/>
  </r>
  <r>
    <x v="5"/>
    <x v="3"/>
    <x v="0"/>
    <n v="58027"/>
    <n v="543696.56000000006"/>
    <n v="2318820.4"/>
  </r>
  <r>
    <x v="5"/>
    <x v="3"/>
    <x v="1"/>
    <n v="2957"/>
    <n v="27405.96"/>
    <n v="116870"/>
  </r>
  <r>
    <x v="5"/>
    <x v="3"/>
    <x v="2"/>
    <n v="14993"/>
    <n v="107325.17"/>
    <n v="457256.84"/>
  </r>
  <r>
    <x v="5"/>
    <x v="3"/>
    <x v="3"/>
    <n v="18507"/>
    <n v="273018.33"/>
    <n v="1160025.6200000001"/>
  </r>
  <r>
    <x v="5"/>
    <x v="3"/>
    <x v="4"/>
    <n v="14284"/>
    <n v="193239.4"/>
    <n v="825641.48"/>
  </r>
  <r>
    <x v="5"/>
    <x v="3"/>
    <x v="5"/>
    <n v="55073"/>
    <n v="525034.54"/>
    <n v="2239526.6"/>
  </r>
  <r>
    <x v="5"/>
    <x v="3"/>
    <x v="6"/>
    <n v="182949"/>
    <n v="1787834.23"/>
    <n v="7630798.6323999995"/>
  </r>
  <r>
    <x v="5"/>
    <x v="3"/>
    <x v="7"/>
    <n v="14754"/>
    <n v="121634.81"/>
    <n v="518714.36"/>
  </r>
  <r>
    <x v="5"/>
    <x v="3"/>
    <x v="8"/>
    <n v="33103"/>
    <n v="296609.74"/>
    <n v="1259490.6399999999"/>
  </r>
  <r>
    <x v="5"/>
    <x v="3"/>
    <x v="9"/>
    <n v="63190"/>
    <n v="1035784.15"/>
    <n v="4441416.38"/>
  </r>
  <r>
    <x v="5"/>
    <x v="3"/>
    <x v="13"/>
    <n v="97"/>
    <n v="876.17"/>
    <n v="3893.16"/>
  </r>
  <r>
    <x v="5"/>
    <x v="3"/>
    <x v="10"/>
    <n v="1215"/>
    <n v="12526.09"/>
    <n v="53531.48"/>
  </r>
  <r>
    <x v="5"/>
    <x v="3"/>
    <x v="11"/>
    <n v="29800"/>
    <n v="413461.29"/>
    <n v="1762422.88"/>
  </r>
  <r>
    <x v="5"/>
    <x v="3"/>
    <x v="12"/>
    <n v="33"/>
    <n v="97.03"/>
    <n v="424.04"/>
  </r>
  <r>
    <x v="5"/>
    <x v="4"/>
    <x v="0"/>
    <n v="111"/>
    <n v="2824.4"/>
    <n v="3562.5"/>
  </r>
  <r>
    <x v="5"/>
    <x v="4"/>
    <x v="1"/>
    <n v="128"/>
    <n v="2580.6799999999998"/>
    <n v="3237"/>
  </r>
  <r>
    <x v="5"/>
    <x v="4"/>
    <x v="2"/>
    <n v="78"/>
    <n v="925.82"/>
    <n v="1170"/>
  </r>
  <r>
    <x v="5"/>
    <x v="4"/>
    <x v="3"/>
    <n v="63"/>
    <n v="1451.64"/>
    <n v="1759.56"/>
  </r>
  <r>
    <x v="5"/>
    <x v="4"/>
    <x v="4"/>
    <n v="63"/>
    <n v="1260.5"/>
    <n v="1579"/>
  </r>
  <r>
    <x v="5"/>
    <x v="4"/>
    <x v="5"/>
    <n v="359"/>
    <n v="7414.73"/>
    <n v="9310"/>
  </r>
  <r>
    <x v="5"/>
    <x v="4"/>
    <x v="6"/>
    <n v="395"/>
    <n v="13098.44"/>
    <n v="5955.86"/>
  </r>
  <r>
    <x v="5"/>
    <x v="4"/>
    <x v="7"/>
    <n v="112"/>
    <n v="1743.86"/>
    <n v="2127"/>
  </r>
  <r>
    <x v="5"/>
    <x v="4"/>
    <x v="8"/>
    <n v="113"/>
    <n v="3823.16"/>
    <n v="4646"/>
  </r>
  <r>
    <x v="5"/>
    <x v="4"/>
    <x v="9"/>
    <n v="317"/>
    <n v="7390.4"/>
    <n v="9294"/>
  </r>
  <r>
    <x v="5"/>
    <x v="4"/>
    <x v="13"/>
    <n v="2"/>
    <n v="73.62"/>
    <n v="4.8"/>
  </r>
  <r>
    <x v="5"/>
    <x v="4"/>
    <x v="10"/>
    <n v="29"/>
    <n v="873.52"/>
    <n v="1094"/>
  </r>
  <r>
    <x v="5"/>
    <x v="4"/>
    <x v="11"/>
    <n v="71"/>
    <n v="1649.83"/>
    <n v="2079"/>
  </r>
  <r>
    <x v="6"/>
    <x v="0"/>
    <x v="0"/>
    <n v="111"/>
    <n v="4893.12"/>
    <n v="1918.1"/>
  </r>
  <r>
    <x v="6"/>
    <x v="0"/>
    <x v="1"/>
    <n v="224"/>
    <n v="3423.06"/>
    <n v="2158.15"/>
  </r>
  <r>
    <x v="6"/>
    <x v="0"/>
    <x v="2"/>
    <n v="421"/>
    <n v="4906"/>
    <n v="2782.1"/>
  </r>
  <r>
    <x v="6"/>
    <x v="0"/>
    <x v="3"/>
    <n v="666"/>
    <n v="25651.09"/>
    <n v="11854.2"/>
  </r>
  <r>
    <x v="6"/>
    <x v="0"/>
    <x v="4"/>
    <n v="1327"/>
    <n v="36476.49"/>
    <n v="31743.8"/>
  </r>
  <r>
    <x v="6"/>
    <x v="0"/>
    <x v="5"/>
    <n v="1629"/>
    <n v="29401.88"/>
    <n v="10403.65"/>
  </r>
  <r>
    <x v="6"/>
    <x v="0"/>
    <x v="6"/>
    <n v="1546"/>
    <n v="46526.02"/>
    <n v="25822.7"/>
  </r>
  <r>
    <x v="6"/>
    <x v="0"/>
    <x v="7"/>
    <n v="455"/>
    <n v="6004.95"/>
    <n v="2661.2"/>
  </r>
  <r>
    <x v="6"/>
    <x v="0"/>
    <x v="8"/>
    <n v="1614"/>
    <n v="54424.58"/>
    <n v="20386.349999999999"/>
  </r>
  <r>
    <x v="6"/>
    <x v="0"/>
    <x v="9"/>
    <n v="3166"/>
    <n v="96947.06"/>
    <n v="42630.400000000001"/>
  </r>
  <r>
    <x v="6"/>
    <x v="0"/>
    <x v="13"/>
    <n v="15"/>
    <n v="243.68"/>
    <n v="62.3"/>
  </r>
  <r>
    <x v="6"/>
    <x v="0"/>
    <x v="10"/>
    <n v="80"/>
    <n v="2234.0100000000002"/>
    <n v="1067.7"/>
  </r>
  <r>
    <x v="6"/>
    <x v="0"/>
    <x v="11"/>
    <n v="397"/>
    <n v="5101.01"/>
    <n v="3027.9"/>
  </r>
  <r>
    <x v="6"/>
    <x v="0"/>
    <x v="12"/>
    <n v="66"/>
    <n v="422.9"/>
    <n v="419.75"/>
  </r>
  <r>
    <x v="6"/>
    <x v="1"/>
    <x v="0"/>
    <n v="1038"/>
    <n v="31110.75"/>
    <n v="10524"/>
  </r>
  <r>
    <x v="6"/>
    <x v="1"/>
    <x v="1"/>
    <n v="2515"/>
    <n v="107576.2"/>
    <n v="36808.5"/>
  </r>
  <r>
    <x v="6"/>
    <x v="1"/>
    <x v="2"/>
    <n v="122"/>
    <n v="4354.88"/>
    <n v="1490.75"/>
  </r>
  <r>
    <x v="6"/>
    <x v="1"/>
    <x v="3"/>
    <n v="3139"/>
    <n v="208431.8"/>
    <n v="70837"/>
  </r>
  <r>
    <x v="6"/>
    <x v="1"/>
    <x v="4"/>
    <n v="561"/>
    <n v="37475.839999999997"/>
    <n v="13004.25"/>
  </r>
  <r>
    <x v="6"/>
    <x v="1"/>
    <x v="5"/>
    <n v="9401"/>
    <n v="339659.29"/>
    <n v="114300.75"/>
  </r>
  <r>
    <x v="6"/>
    <x v="1"/>
    <x v="6"/>
    <n v="24720"/>
    <n v="1117900.32"/>
    <n v="386773.625"/>
  </r>
  <r>
    <x v="6"/>
    <x v="1"/>
    <x v="7"/>
    <n v="2517"/>
    <n v="104136.34"/>
    <n v="35124.75"/>
  </r>
  <r>
    <x v="6"/>
    <x v="1"/>
    <x v="8"/>
    <n v="13430"/>
    <n v="795284.09"/>
    <n v="278095.75"/>
  </r>
  <r>
    <x v="6"/>
    <x v="1"/>
    <x v="9"/>
    <n v="10742"/>
    <n v="534642.24"/>
    <n v="181218.5"/>
  </r>
  <r>
    <x v="6"/>
    <x v="1"/>
    <x v="10"/>
    <n v="234"/>
    <n v="15080.92"/>
    <n v="5077.5"/>
  </r>
  <r>
    <x v="6"/>
    <x v="1"/>
    <x v="11"/>
    <n v="29"/>
    <n v="2775.5"/>
    <n v="1009.75"/>
  </r>
  <r>
    <x v="6"/>
    <x v="1"/>
    <x v="12"/>
    <n v="24"/>
    <n v="1381.39"/>
    <n v="502.5"/>
  </r>
  <r>
    <x v="6"/>
    <x v="2"/>
    <x v="0"/>
    <n v="41"/>
    <n v="2077.19"/>
    <n v="288.142857142857"/>
  </r>
  <r>
    <x v="6"/>
    <x v="2"/>
    <x v="1"/>
    <n v="97"/>
    <n v="5331.48"/>
    <n v="743.57142857142901"/>
  </r>
  <r>
    <x v="6"/>
    <x v="2"/>
    <x v="2"/>
    <n v="28"/>
    <n v="1964.92"/>
    <n v="272.57142857142901"/>
  </r>
  <r>
    <x v="6"/>
    <x v="2"/>
    <x v="3"/>
    <n v="2"/>
    <n v="83.42"/>
    <n v="11.5714285714286"/>
  </r>
  <r>
    <x v="6"/>
    <x v="2"/>
    <x v="4"/>
    <n v="5"/>
    <n v="267.77"/>
    <n v="37.142857142857203"/>
  </r>
  <r>
    <x v="6"/>
    <x v="2"/>
    <x v="5"/>
    <n v="43"/>
    <n v="3994.74"/>
    <n v="554.142857142857"/>
  </r>
  <r>
    <x v="6"/>
    <x v="2"/>
    <x v="6"/>
    <n v="43"/>
    <n v="3308.89"/>
    <n v="459"/>
  </r>
  <r>
    <x v="6"/>
    <x v="2"/>
    <x v="7"/>
    <n v="22"/>
    <n v="697.22"/>
    <n v="96.714285714285694"/>
  </r>
  <r>
    <x v="6"/>
    <x v="2"/>
    <x v="8"/>
    <n v="59"/>
    <n v="8676.2900000000009"/>
    <n v="1230.2857142857099"/>
  </r>
  <r>
    <x v="6"/>
    <x v="2"/>
    <x v="9"/>
    <n v="390"/>
    <n v="23974.87"/>
    <n v="3325.7142857142899"/>
  </r>
  <r>
    <x v="6"/>
    <x v="2"/>
    <x v="10"/>
    <n v="1"/>
    <n v="28.84"/>
    <n v="4"/>
  </r>
  <r>
    <x v="6"/>
    <x v="2"/>
    <x v="11"/>
    <n v="75"/>
    <n v="1153.52"/>
    <n v="160"/>
  </r>
  <r>
    <x v="6"/>
    <x v="2"/>
    <x v="12"/>
    <n v="20"/>
    <n v="457.29"/>
    <n v="63.428571428571402"/>
  </r>
  <r>
    <x v="6"/>
    <x v="3"/>
    <x v="0"/>
    <n v="55557"/>
    <n v="506247.13"/>
    <n v="2210857"/>
  </r>
  <r>
    <x v="6"/>
    <x v="3"/>
    <x v="1"/>
    <n v="2635"/>
    <n v="22778.240000000002"/>
    <n v="99448.48"/>
  </r>
  <r>
    <x v="6"/>
    <x v="3"/>
    <x v="2"/>
    <n v="14866"/>
    <n v="103607.98"/>
    <n v="452609.4"/>
  </r>
  <r>
    <x v="6"/>
    <x v="3"/>
    <x v="3"/>
    <n v="16858"/>
    <n v="234242.93"/>
    <n v="1020531.68"/>
  </r>
  <r>
    <x v="6"/>
    <x v="3"/>
    <x v="4"/>
    <n v="14099"/>
    <n v="174973.19"/>
    <n v="764377.92"/>
  </r>
  <r>
    <x v="6"/>
    <x v="3"/>
    <x v="5"/>
    <n v="53888"/>
    <n v="483629.92"/>
    <n v="2110359.6800000002"/>
  </r>
  <r>
    <x v="6"/>
    <x v="3"/>
    <x v="6"/>
    <n v="170071"/>
    <n v="1607375.69"/>
    <n v="7022572.7599999998"/>
  </r>
  <r>
    <x v="6"/>
    <x v="3"/>
    <x v="7"/>
    <n v="13715"/>
    <n v="115820.25"/>
    <n v="505878.64"/>
  </r>
  <r>
    <x v="6"/>
    <x v="3"/>
    <x v="8"/>
    <n v="31033"/>
    <n v="274173.76"/>
    <n v="1192428.6200000001"/>
  </r>
  <r>
    <x v="6"/>
    <x v="3"/>
    <x v="9"/>
    <n v="59908"/>
    <n v="942097.62"/>
    <n v="4116149.54"/>
  </r>
  <r>
    <x v="6"/>
    <x v="3"/>
    <x v="13"/>
    <n v="90"/>
    <n v="943.06"/>
    <n v="4117.88"/>
  </r>
  <r>
    <x v="6"/>
    <x v="3"/>
    <x v="10"/>
    <n v="983"/>
    <n v="11053.67"/>
    <n v="48262"/>
  </r>
  <r>
    <x v="6"/>
    <x v="3"/>
    <x v="11"/>
    <n v="30919"/>
    <n v="409437.17"/>
    <n v="1788190.08"/>
  </r>
  <r>
    <x v="6"/>
    <x v="3"/>
    <x v="12"/>
    <n v="17"/>
    <n v="33.840000000000003"/>
    <n v="147.80000000000001"/>
  </r>
  <r>
    <x v="6"/>
    <x v="4"/>
    <x v="0"/>
    <n v="121"/>
    <n v="2958.56"/>
    <n v="3706.5"/>
  </r>
  <r>
    <x v="6"/>
    <x v="4"/>
    <x v="1"/>
    <n v="99"/>
    <n v="2835.04"/>
    <n v="2195"/>
  </r>
  <r>
    <x v="6"/>
    <x v="4"/>
    <x v="2"/>
    <n v="65"/>
    <n v="737.25"/>
    <n v="924"/>
  </r>
  <r>
    <x v="6"/>
    <x v="4"/>
    <x v="3"/>
    <n v="115"/>
    <n v="3936.07"/>
    <n v="3516.16"/>
  </r>
  <r>
    <x v="6"/>
    <x v="4"/>
    <x v="4"/>
    <n v="18"/>
    <n v="213.44"/>
    <n v="267.5"/>
  </r>
  <r>
    <x v="6"/>
    <x v="4"/>
    <x v="5"/>
    <n v="376"/>
    <n v="8550.23"/>
    <n v="10151"/>
  </r>
  <r>
    <x v="6"/>
    <x v="4"/>
    <x v="6"/>
    <n v="1653"/>
    <n v="120067.63"/>
    <n v="11228.9"/>
  </r>
  <r>
    <x v="6"/>
    <x v="4"/>
    <x v="7"/>
    <n v="177"/>
    <n v="3368.66"/>
    <n v="3618.8"/>
  </r>
  <r>
    <x v="6"/>
    <x v="4"/>
    <x v="8"/>
    <n v="132"/>
    <n v="4766.54"/>
    <n v="4987"/>
  </r>
  <r>
    <x v="6"/>
    <x v="4"/>
    <x v="9"/>
    <n v="296"/>
    <n v="6992.28"/>
    <n v="8677.2800000000007"/>
  </r>
  <r>
    <x v="6"/>
    <x v="4"/>
    <x v="13"/>
    <n v="40"/>
    <n v="2581.62"/>
    <n v="119.4"/>
  </r>
  <r>
    <x v="6"/>
    <x v="4"/>
    <x v="10"/>
    <n v="14"/>
    <n v="424.46"/>
    <n v="532"/>
  </r>
  <r>
    <x v="6"/>
    <x v="4"/>
    <x v="11"/>
    <n v="67"/>
    <n v="2684.25"/>
    <n v="1645.2"/>
  </r>
  <r>
    <x v="6"/>
    <x v="4"/>
    <x v="12"/>
    <n v="1"/>
    <n v="22.34"/>
    <n v="28"/>
  </r>
  <r>
    <x v="7"/>
    <x v="0"/>
    <x v="0"/>
    <n v="117"/>
    <n v="5033.3"/>
    <n v="1791.3"/>
  </r>
  <r>
    <x v="7"/>
    <x v="0"/>
    <x v="1"/>
    <n v="255"/>
    <n v="2915.38"/>
    <n v="1894.25"/>
  </r>
  <r>
    <x v="7"/>
    <x v="0"/>
    <x v="2"/>
    <n v="519"/>
    <n v="8129.91"/>
    <n v="4436.6000000000004"/>
  </r>
  <r>
    <x v="7"/>
    <x v="0"/>
    <x v="3"/>
    <n v="586"/>
    <n v="17252.14"/>
    <n v="10376.25"/>
  </r>
  <r>
    <x v="7"/>
    <x v="0"/>
    <x v="4"/>
    <n v="1468"/>
    <n v="29424.91"/>
    <n v="39147"/>
  </r>
  <r>
    <x v="7"/>
    <x v="0"/>
    <x v="5"/>
    <n v="1624"/>
    <n v="28213.38"/>
    <n v="9622.75"/>
  </r>
  <r>
    <x v="7"/>
    <x v="0"/>
    <x v="6"/>
    <n v="1388"/>
    <n v="27695.91"/>
    <n v="20021.599999999999"/>
  </r>
  <r>
    <x v="7"/>
    <x v="0"/>
    <x v="7"/>
    <n v="571"/>
    <n v="6090.49"/>
    <n v="2897.6"/>
  </r>
  <r>
    <x v="7"/>
    <x v="0"/>
    <x v="8"/>
    <n v="1590"/>
    <n v="50502.46"/>
    <n v="19267.3"/>
  </r>
  <r>
    <x v="7"/>
    <x v="0"/>
    <x v="9"/>
    <n v="4008"/>
    <n v="90339.48"/>
    <n v="51000.25"/>
  </r>
  <r>
    <x v="7"/>
    <x v="0"/>
    <x v="13"/>
    <n v="9"/>
    <n v="161.4"/>
    <n v="37.799999999999997"/>
  </r>
  <r>
    <x v="7"/>
    <x v="0"/>
    <x v="10"/>
    <n v="123"/>
    <n v="1774.09"/>
    <n v="1095.75"/>
  </r>
  <r>
    <x v="7"/>
    <x v="0"/>
    <x v="11"/>
    <n v="532"/>
    <n v="6032.05"/>
    <n v="5450.1"/>
  </r>
  <r>
    <x v="7"/>
    <x v="0"/>
    <x v="12"/>
    <n v="183"/>
    <n v="773.54"/>
    <n v="1062.7"/>
  </r>
  <r>
    <x v="7"/>
    <x v="1"/>
    <x v="0"/>
    <n v="1460"/>
    <n v="41982.46"/>
    <n v="14186.5"/>
  </r>
  <r>
    <x v="7"/>
    <x v="1"/>
    <x v="1"/>
    <n v="2905"/>
    <n v="118841.32"/>
    <n v="40961.75"/>
  </r>
  <r>
    <x v="7"/>
    <x v="1"/>
    <x v="2"/>
    <n v="55"/>
    <n v="2264.13"/>
    <n v="760.5"/>
  </r>
  <r>
    <x v="7"/>
    <x v="1"/>
    <x v="3"/>
    <n v="3144"/>
    <n v="201849.82"/>
    <n v="68903"/>
  </r>
  <r>
    <x v="7"/>
    <x v="1"/>
    <x v="4"/>
    <n v="790"/>
    <n v="55014.720000000001"/>
    <n v="19048.5"/>
  </r>
  <r>
    <x v="7"/>
    <x v="1"/>
    <x v="5"/>
    <n v="10632"/>
    <n v="407350.19"/>
    <n v="138923.125"/>
  </r>
  <r>
    <x v="7"/>
    <x v="1"/>
    <x v="6"/>
    <n v="27244"/>
    <n v="1359587.68"/>
    <n v="471747"/>
  </r>
  <r>
    <x v="7"/>
    <x v="1"/>
    <x v="7"/>
    <n v="3645"/>
    <n v="146965.59"/>
    <n v="50060.5"/>
  </r>
  <r>
    <x v="7"/>
    <x v="1"/>
    <x v="8"/>
    <n v="14567"/>
    <n v="894385.62"/>
    <n v="314283.57"/>
  </r>
  <r>
    <x v="7"/>
    <x v="1"/>
    <x v="9"/>
    <n v="10856"/>
    <n v="531207.43000000005"/>
    <n v="178840"/>
  </r>
  <r>
    <x v="7"/>
    <x v="1"/>
    <x v="10"/>
    <n v="166"/>
    <n v="10337.049999999999"/>
    <n v="3468"/>
  </r>
  <r>
    <x v="7"/>
    <x v="1"/>
    <x v="11"/>
    <n v="85"/>
    <n v="4842.8500000000004"/>
    <n v="1594.25"/>
  </r>
  <r>
    <x v="7"/>
    <x v="1"/>
    <x v="12"/>
    <n v="18"/>
    <n v="266.66000000000003"/>
    <n v="94.5"/>
  </r>
  <r>
    <x v="7"/>
    <x v="2"/>
    <x v="0"/>
    <n v="20"/>
    <n v="1025.73"/>
    <n v="142.28571428571399"/>
  </r>
  <r>
    <x v="7"/>
    <x v="2"/>
    <x v="1"/>
    <n v="75"/>
    <n v="4086.38"/>
    <n v="566.857142857143"/>
  </r>
  <r>
    <x v="7"/>
    <x v="2"/>
    <x v="2"/>
    <n v="13"/>
    <n v="446.98"/>
    <n v="62"/>
  </r>
  <r>
    <x v="7"/>
    <x v="2"/>
    <x v="3"/>
    <n v="2"/>
    <n v="129.76"/>
    <n v="18"/>
  </r>
  <r>
    <x v="7"/>
    <x v="2"/>
    <x v="4"/>
    <n v="3"/>
    <n v="185.37"/>
    <n v="25.714285714285701"/>
  </r>
  <r>
    <x v="7"/>
    <x v="2"/>
    <x v="5"/>
    <n v="28"/>
    <n v="2939.13"/>
    <n v="407.71428571428601"/>
  </r>
  <r>
    <x v="7"/>
    <x v="2"/>
    <x v="6"/>
    <n v="18"/>
    <n v="977.33"/>
    <n v="135.57142857142901"/>
  </r>
  <r>
    <x v="7"/>
    <x v="2"/>
    <x v="7"/>
    <n v="23"/>
    <n v="1715.71"/>
    <n v="238"/>
  </r>
  <r>
    <x v="7"/>
    <x v="2"/>
    <x v="8"/>
    <n v="62"/>
    <n v="7501.24"/>
    <n v="1040.57142857143"/>
  </r>
  <r>
    <x v="7"/>
    <x v="2"/>
    <x v="9"/>
    <n v="342"/>
    <n v="19584.73"/>
    <n v="2716.7142857142899"/>
  </r>
  <r>
    <x v="7"/>
    <x v="2"/>
    <x v="11"/>
    <n v="31"/>
    <n v="649.86"/>
    <n v="90.142857142857096"/>
  </r>
  <r>
    <x v="7"/>
    <x v="2"/>
    <x v="12"/>
    <n v="11"/>
    <n v="492.29"/>
    <n v="68.285714285714306"/>
  </r>
  <r>
    <x v="7"/>
    <x v="3"/>
    <x v="0"/>
    <n v="43957"/>
    <n v="440535.91"/>
    <n v="2025508.8052000001"/>
  </r>
  <r>
    <x v="7"/>
    <x v="3"/>
    <x v="1"/>
    <n v="2574"/>
    <n v="20874.82"/>
    <n v="95969.96"/>
  </r>
  <r>
    <x v="7"/>
    <x v="3"/>
    <x v="2"/>
    <n v="15255"/>
    <n v="102004.31"/>
    <n v="469027.38"/>
  </r>
  <r>
    <x v="7"/>
    <x v="3"/>
    <x v="3"/>
    <n v="16522"/>
    <n v="223950.74"/>
    <n v="1026899.12"/>
  </r>
  <r>
    <x v="7"/>
    <x v="3"/>
    <x v="4"/>
    <n v="14519"/>
    <n v="169343.75"/>
    <n v="778789.18"/>
  </r>
  <r>
    <x v="7"/>
    <x v="3"/>
    <x v="5"/>
    <n v="52533"/>
    <n v="440279.95"/>
    <n v="2023103.46"/>
  </r>
  <r>
    <x v="7"/>
    <x v="3"/>
    <x v="6"/>
    <n v="146509"/>
    <n v="1414803.66"/>
    <n v="6503541.5"/>
  </r>
  <r>
    <x v="7"/>
    <x v="3"/>
    <x v="7"/>
    <n v="13886"/>
    <n v="114617.57"/>
    <n v="527072.64"/>
  </r>
  <r>
    <x v="7"/>
    <x v="3"/>
    <x v="8"/>
    <n v="38886"/>
    <n v="339403.74"/>
    <n v="1557471.88"/>
  </r>
  <r>
    <x v="7"/>
    <x v="3"/>
    <x v="9"/>
    <n v="62381"/>
    <n v="846391.97"/>
    <n v="3892298.9736000001"/>
  </r>
  <r>
    <x v="7"/>
    <x v="3"/>
    <x v="13"/>
    <n v="63"/>
    <n v="622.16999999999996"/>
    <n v="2860.12"/>
  </r>
  <r>
    <x v="7"/>
    <x v="3"/>
    <x v="10"/>
    <n v="929"/>
    <n v="9230.1200000000008"/>
    <n v="42476.12"/>
  </r>
  <r>
    <x v="7"/>
    <x v="3"/>
    <x v="11"/>
    <n v="31752"/>
    <n v="396997.93"/>
    <n v="1825282.92"/>
  </r>
  <r>
    <x v="7"/>
    <x v="3"/>
    <x v="12"/>
    <n v="12"/>
    <n v="33.68"/>
    <n v="154.91999999999999"/>
  </r>
  <r>
    <x v="7"/>
    <x v="4"/>
    <x v="0"/>
    <n v="74"/>
    <n v="2480.9699999999998"/>
    <n v="3107"/>
  </r>
  <r>
    <x v="7"/>
    <x v="4"/>
    <x v="1"/>
    <n v="118"/>
    <n v="3166.19"/>
    <n v="2765.36"/>
  </r>
  <r>
    <x v="7"/>
    <x v="4"/>
    <x v="2"/>
    <n v="66"/>
    <n v="1015.29"/>
    <n v="1270"/>
  </r>
  <r>
    <x v="7"/>
    <x v="4"/>
    <x v="3"/>
    <n v="78"/>
    <n v="2912.2"/>
    <n v="2119"/>
  </r>
  <r>
    <x v="7"/>
    <x v="4"/>
    <x v="4"/>
    <n v="32"/>
    <n v="568.94000000000005"/>
    <n v="711"/>
  </r>
  <r>
    <x v="7"/>
    <x v="4"/>
    <x v="5"/>
    <n v="408"/>
    <n v="9125.41"/>
    <n v="10378.84"/>
  </r>
  <r>
    <x v="7"/>
    <x v="4"/>
    <x v="6"/>
    <n v="356"/>
    <n v="11724.03"/>
    <n v="7420.38"/>
  </r>
  <r>
    <x v="7"/>
    <x v="4"/>
    <x v="7"/>
    <n v="177"/>
    <n v="5402.17"/>
    <n v="5645.64"/>
  </r>
  <r>
    <x v="7"/>
    <x v="4"/>
    <x v="8"/>
    <n v="391"/>
    <n v="27916.89"/>
    <n v="7400.78"/>
  </r>
  <r>
    <x v="7"/>
    <x v="4"/>
    <x v="9"/>
    <n v="314"/>
    <n v="7809.73"/>
    <n v="9537.84"/>
  </r>
  <r>
    <x v="7"/>
    <x v="4"/>
    <x v="13"/>
    <n v="23"/>
    <n v="1650"/>
    <n v="75"/>
  </r>
  <r>
    <x v="7"/>
    <x v="4"/>
    <x v="10"/>
    <n v="12"/>
    <n v="614.35"/>
    <n v="770"/>
  </r>
  <r>
    <x v="7"/>
    <x v="4"/>
    <x v="11"/>
    <n v="116"/>
    <n v="4400.91"/>
    <n v="2322"/>
  </r>
  <r>
    <x v="8"/>
    <x v="0"/>
    <x v="0"/>
    <n v="118"/>
    <n v="6143.29"/>
    <n v="2048.8249999999998"/>
  </r>
  <r>
    <x v="8"/>
    <x v="0"/>
    <x v="1"/>
    <n v="180"/>
    <n v="2854.56"/>
    <n v="1705.4"/>
  </r>
  <r>
    <x v="8"/>
    <x v="0"/>
    <x v="2"/>
    <n v="717"/>
    <n v="10350.44"/>
    <n v="7041.55"/>
  </r>
  <r>
    <x v="8"/>
    <x v="0"/>
    <x v="3"/>
    <n v="446"/>
    <n v="10968.75"/>
    <n v="7879.6"/>
  </r>
  <r>
    <x v="8"/>
    <x v="0"/>
    <x v="4"/>
    <n v="1406"/>
    <n v="26246.34"/>
    <n v="35558.8500525001"/>
  </r>
  <r>
    <x v="8"/>
    <x v="0"/>
    <x v="5"/>
    <n v="1668"/>
    <n v="30718.54"/>
    <n v="10248"/>
  </r>
  <r>
    <x v="8"/>
    <x v="0"/>
    <x v="6"/>
    <n v="1376"/>
    <n v="25037.38"/>
    <n v="18013.150052500099"/>
  </r>
  <r>
    <x v="8"/>
    <x v="0"/>
    <x v="7"/>
    <n v="613"/>
    <n v="8063.55"/>
    <n v="3500.25"/>
  </r>
  <r>
    <x v="8"/>
    <x v="0"/>
    <x v="8"/>
    <n v="1459"/>
    <n v="51029.4"/>
    <n v="19687.75"/>
  </r>
  <r>
    <x v="8"/>
    <x v="0"/>
    <x v="9"/>
    <n v="4937"/>
    <n v="75499.839999999997"/>
    <n v="69463.625078750207"/>
  </r>
  <r>
    <x v="8"/>
    <x v="0"/>
    <x v="13"/>
    <n v="2"/>
    <n v="39.51"/>
    <n v="8.4"/>
  </r>
  <r>
    <x v="8"/>
    <x v="0"/>
    <x v="10"/>
    <n v="128"/>
    <n v="1729.84"/>
    <n v="853.7"/>
  </r>
  <r>
    <x v="8"/>
    <x v="0"/>
    <x v="11"/>
    <n v="658"/>
    <n v="9884.8700000000008"/>
    <n v="10317.549999999999"/>
  </r>
  <r>
    <x v="8"/>
    <x v="0"/>
    <x v="12"/>
    <n v="76"/>
    <n v="470.06"/>
    <n v="747"/>
  </r>
  <r>
    <x v="8"/>
    <x v="1"/>
    <x v="0"/>
    <n v="1634"/>
    <n v="55019.83"/>
    <n v="18009"/>
  </r>
  <r>
    <x v="8"/>
    <x v="1"/>
    <x v="1"/>
    <n v="2074"/>
    <n v="100487.63"/>
    <n v="34751.25"/>
  </r>
  <r>
    <x v="8"/>
    <x v="1"/>
    <x v="2"/>
    <n v="115"/>
    <n v="3488.59"/>
    <n v="1236.25"/>
  </r>
  <r>
    <x v="8"/>
    <x v="1"/>
    <x v="3"/>
    <n v="3241"/>
    <n v="212259.71"/>
    <n v="72638.75"/>
  </r>
  <r>
    <x v="8"/>
    <x v="1"/>
    <x v="4"/>
    <n v="1542"/>
    <n v="121787.97"/>
    <n v="43027"/>
  </r>
  <r>
    <x v="8"/>
    <x v="1"/>
    <x v="5"/>
    <n v="9873"/>
    <n v="404755.43"/>
    <n v="138387.5"/>
  </r>
  <r>
    <x v="8"/>
    <x v="1"/>
    <x v="6"/>
    <n v="27318"/>
    <n v="1407527.82"/>
    <n v="489269.125"/>
  </r>
  <r>
    <x v="8"/>
    <x v="1"/>
    <x v="7"/>
    <n v="3594"/>
    <n v="149932.54999999999"/>
    <n v="50682.75"/>
  </r>
  <r>
    <x v="8"/>
    <x v="1"/>
    <x v="8"/>
    <n v="13679"/>
    <n v="853977.96"/>
    <n v="299723.39"/>
  </r>
  <r>
    <x v="8"/>
    <x v="1"/>
    <x v="9"/>
    <n v="9673"/>
    <n v="474759.27"/>
    <n v="160157.32"/>
  </r>
  <r>
    <x v="8"/>
    <x v="1"/>
    <x v="10"/>
    <n v="130"/>
    <n v="6782.26"/>
    <n v="2226.25"/>
  </r>
  <r>
    <x v="8"/>
    <x v="1"/>
    <x v="11"/>
    <n v="182"/>
    <n v="8880.67"/>
    <n v="2968.14"/>
  </r>
  <r>
    <x v="8"/>
    <x v="1"/>
    <x v="12"/>
    <n v="15"/>
    <n v="288.45999999999998"/>
    <n v="95"/>
  </r>
  <r>
    <x v="8"/>
    <x v="2"/>
    <x v="0"/>
    <n v="24"/>
    <n v="1196.68"/>
    <n v="166"/>
  </r>
  <r>
    <x v="8"/>
    <x v="2"/>
    <x v="1"/>
    <n v="60"/>
    <n v="3426.29"/>
    <n v="475.28571428571399"/>
  </r>
  <r>
    <x v="8"/>
    <x v="2"/>
    <x v="2"/>
    <n v="16"/>
    <n v="908.32"/>
    <n v="126"/>
  </r>
  <r>
    <x v="8"/>
    <x v="2"/>
    <x v="3"/>
    <n v="20"/>
    <n v="1300.68"/>
    <n v="180.42857142857099"/>
  </r>
  <r>
    <x v="8"/>
    <x v="2"/>
    <x v="4"/>
    <n v="1"/>
    <n v="12.36"/>
    <n v="1.71428571428571"/>
  </r>
  <r>
    <x v="8"/>
    <x v="2"/>
    <x v="5"/>
    <n v="37"/>
    <n v="3414.91"/>
    <n v="473.71428571428601"/>
  </r>
  <r>
    <x v="8"/>
    <x v="2"/>
    <x v="6"/>
    <n v="12"/>
    <n v="324.42"/>
    <n v="45"/>
  </r>
  <r>
    <x v="8"/>
    <x v="2"/>
    <x v="7"/>
    <n v="23"/>
    <n v="1658.05"/>
    <n v="230"/>
  </r>
  <r>
    <x v="8"/>
    <x v="2"/>
    <x v="8"/>
    <n v="31"/>
    <n v="2537.5"/>
    <n v="352"/>
  </r>
  <r>
    <x v="8"/>
    <x v="2"/>
    <x v="9"/>
    <n v="225"/>
    <n v="10743.63"/>
    <n v="1490.2857142857099"/>
  </r>
  <r>
    <x v="8"/>
    <x v="2"/>
    <x v="11"/>
    <n v="18"/>
    <n v="623.08000000000004"/>
    <n v="86.428571428571402"/>
  </r>
  <r>
    <x v="8"/>
    <x v="2"/>
    <x v="12"/>
    <n v="7"/>
    <n v="175.09"/>
    <n v="24.285714285714299"/>
  </r>
  <r>
    <x v="8"/>
    <x v="3"/>
    <x v="0"/>
    <n v="33958"/>
    <n v="392874.68"/>
    <n v="1903154.76"/>
  </r>
  <r>
    <x v="8"/>
    <x v="3"/>
    <x v="1"/>
    <n v="3055"/>
    <n v="24869.23"/>
    <n v="120445.28"/>
  </r>
  <r>
    <x v="8"/>
    <x v="3"/>
    <x v="2"/>
    <n v="14872"/>
    <n v="95760.25"/>
    <n v="463731.72"/>
  </r>
  <r>
    <x v="8"/>
    <x v="3"/>
    <x v="3"/>
    <n v="17731"/>
    <n v="228038.66"/>
    <n v="1102180.8999999999"/>
  </r>
  <r>
    <x v="8"/>
    <x v="3"/>
    <x v="4"/>
    <n v="14274"/>
    <n v="160343.53"/>
    <n v="776479.44"/>
  </r>
  <r>
    <x v="8"/>
    <x v="3"/>
    <x v="5"/>
    <n v="55602"/>
    <n v="430585.84"/>
    <n v="2084102.92"/>
  </r>
  <r>
    <x v="8"/>
    <x v="3"/>
    <x v="6"/>
    <n v="145945"/>
    <n v="1318984.3500000001"/>
    <n v="6384021.0599999996"/>
  </r>
  <r>
    <x v="8"/>
    <x v="3"/>
    <x v="7"/>
    <n v="14173"/>
    <n v="114704.44"/>
    <n v="555829.19999999995"/>
  </r>
  <r>
    <x v="8"/>
    <x v="3"/>
    <x v="8"/>
    <n v="40415"/>
    <n v="337450.43"/>
    <n v="1631368.72"/>
  </r>
  <r>
    <x v="8"/>
    <x v="3"/>
    <x v="9"/>
    <n v="61749"/>
    <n v="759737.14"/>
    <n v="3679328.6924000001"/>
  </r>
  <r>
    <x v="8"/>
    <x v="3"/>
    <x v="13"/>
    <n v="82"/>
    <n v="784.15"/>
    <n v="3797.24"/>
  </r>
  <r>
    <x v="8"/>
    <x v="3"/>
    <x v="10"/>
    <n v="923"/>
    <n v="9221.6299999999992"/>
    <n v="44622.52"/>
  </r>
  <r>
    <x v="8"/>
    <x v="3"/>
    <x v="11"/>
    <n v="30635"/>
    <n v="358727.6"/>
    <n v="1737058.2"/>
  </r>
  <r>
    <x v="8"/>
    <x v="3"/>
    <x v="12"/>
    <n v="34"/>
    <n v="172.15"/>
    <n v="833.72"/>
  </r>
  <r>
    <x v="8"/>
    <x v="4"/>
    <x v="0"/>
    <n v="109"/>
    <n v="3673.26"/>
    <n v="4261"/>
  </r>
  <r>
    <x v="8"/>
    <x v="4"/>
    <x v="1"/>
    <n v="76"/>
    <n v="1676.59"/>
    <n v="1899.5"/>
  </r>
  <r>
    <x v="8"/>
    <x v="4"/>
    <x v="2"/>
    <n v="88"/>
    <n v="1429.73"/>
    <n v="1521"/>
  </r>
  <r>
    <x v="8"/>
    <x v="4"/>
    <x v="3"/>
    <n v="62"/>
    <n v="2414.44"/>
    <n v="1502"/>
  </r>
  <r>
    <x v="8"/>
    <x v="4"/>
    <x v="4"/>
    <n v="12"/>
    <n v="292"/>
    <n v="309"/>
  </r>
  <r>
    <x v="8"/>
    <x v="4"/>
    <x v="5"/>
    <n v="375"/>
    <n v="8049.26"/>
    <n v="8055.28"/>
  </r>
  <r>
    <x v="8"/>
    <x v="4"/>
    <x v="6"/>
    <n v="491"/>
    <n v="15382.63"/>
    <n v="11007.64"/>
  </r>
  <r>
    <x v="8"/>
    <x v="4"/>
    <x v="7"/>
    <n v="134"/>
    <n v="4442.34"/>
    <n v="4206"/>
  </r>
  <r>
    <x v="8"/>
    <x v="4"/>
    <x v="8"/>
    <n v="225"/>
    <n v="16049.33"/>
    <n v="4677.1000000000004"/>
  </r>
  <r>
    <x v="8"/>
    <x v="4"/>
    <x v="9"/>
    <n v="322"/>
    <n v="9033.91"/>
    <n v="10400"/>
  </r>
  <r>
    <x v="8"/>
    <x v="4"/>
    <x v="13"/>
    <n v="19"/>
    <n v="1518"/>
    <n v="69"/>
  </r>
  <r>
    <x v="8"/>
    <x v="4"/>
    <x v="10"/>
    <n v="50"/>
    <n v="1450.65"/>
    <n v="1689"/>
  </r>
  <r>
    <x v="8"/>
    <x v="4"/>
    <x v="11"/>
    <n v="217"/>
    <n v="8195.2800000000007"/>
    <n v="6060"/>
  </r>
  <r>
    <x v="9"/>
    <x v="0"/>
    <x v="0"/>
    <n v="63"/>
    <n v="3139.82"/>
    <n v="1115.8"/>
  </r>
  <r>
    <x v="9"/>
    <x v="0"/>
    <x v="1"/>
    <n v="189"/>
    <n v="2705.27"/>
    <n v="2130.65"/>
  </r>
  <r>
    <x v="9"/>
    <x v="0"/>
    <x v="2"/>
    <n v="1154"/>
    <n v="13860.25"/>
    <n v="15516.5000393751"/>
  </r>
  <r>
    <x v="9"/>
    <x v="0"/>
    <x v="3"/>
    <n v="415"/>
    <n v="7823.62"/>
    <n v="7320.45"/>
  </r>
  <r>
    <x v="9"/>
    <x v="0"/>
    <x v="4"/>
    <n v="1564"/>
    <n v="18431.88"/>
    <n v="33942.600135000299"/>
  </r>
  <r>
    <x v="9"/>
    <x v="0"/>
    <x v="5"/>
    <n v="1319"/>
    <n v="25675.45"/>
    <n v="9629.7500862502202"/>
  </r>
  <r>
    <x v="9"/>
    <x v="0"/>
    <x v="6"/>
    <n v="1097"/>
    <n v="16590.599999999999"/>
    <n v="13133.650303750799"/>
  </r>
  <r>
    <x v="9"/>
    <x v="0"/>
    <x v="7"/>
    <n v="662"/>
    <n v="8052.01"/>
    <n v="5105.45"/>
  </r>
  <r>
    <x v="9"/>
    <x v="0"/>
    <x v="8"/>
    <n v="1303"/>
    <n v="44455.71"/>
    <n v="19302.75"/>
  </r>
  <r>
    <x v="9"/>
    <x v="0"/>
    <x v="9"/>
    <n v="10273"/>
    <n v="91562.1"/>
    <n v="153958.15003374999"/>
  </r>
  <r>
    <x v="9"/>
    <x v="0"/>
    <x v="13"/>
    <n v="1"/>
    <n v="19.2"/>
    <n v="4.2"/>
  </r>
  <r>
    <x v="9"/>
    <x v="0"/>
    <x v="10"/>
    <n v="104"/>
    <n v="1156.1400000000001"/>
    <n v="782.95"/>
  </r>
  <r>
    <x v="9"/>
    <x v="0"/>
    <x v="11"/>
    <n v="572"/>
    <n v="7181.04"/>
    <n v="10637.85"/>
  </r>
  <r>
    <x v="9"/>
    <x v="0"/>
    <x v="12"/>
    <n v="38"/>
    <n v="223.09"/>
    <n v="225.15"/>
  </r>
  <r>
    <x v="9"/>
    <x v="1"/>
    <x v="0"/>
    <n v="1075"/>
    <n v="40791.629999999997"/>
    <n v="13088.75"/>
  </r>
  <r>
    <x v="9"/>
    <x v="1"/>
    <x v="1"/>
    <n v="1598"/>
    <n v="74071.13"/>
    <n v="25654.25"/>
  </r>
  <r>
    <x v="9"/>
    <x v="1"/>
    <x v="2"/>
    <n v="226"/>
    <n v="13766.3"/>
    <n v="4875.25"/>
  </r>
  <r>
    <x v="9"/>
    <x v="1"/>
    <x v="3"/>
    <n v="2517"/>
    <n v="169392.66"/>
    <n v="58297.375"/>
  </r>
  <r>
    <x v="9"/>
    <x v="1"/>
    <x v="4"/>
    <n v="1540"/>
    <n v="124135.88"/>
    <n v="42869"/>
  </r>
  <r>
    <x v="9"/>
    <x v="1"/>
    <x v="5"/>
    <n v="7140"/>
    <n v="331533.8"/>
    <n v="112250.125"/>
  </r>
  <r>
    <x v="9"/>
    <x v="1"/>
    <x v="6"/>
    <n v="21013"/>
    <n v="1128325.6599999999"/>
    <n v="391402.375"/>
  </r>
  <r>
    <x v="9"/>
    <x v="1"/>
    <x v="7"/>
    <n v="3556"/>
    <n v="158089.07999999999"/>
    <n v="53761"/>
  </r>
  <r>
    <x v="9"/>
    <x v="1"/>
    <x v="8"/>
    <n v="11245"/>
    <n v="698859.53"/>
    <n v="231971.25"/>
  </r>
  <r>
    <x v="9"/>
    <x v="1"/>
    <x v="9"/>
    <n v="3706"/>
    <n v="225811.26"/>
    <n v="76363"/>
  </r>
  <r>
    <x v="9"/>
    <x v="1"/>
    <x v="13"/>
    <n v="1"/>
    <n v="10.88"/>
    <n v="4"/>
  </r>
  <r>
    <x v="9"/>
    <x v="1"/>
    <x v="10"/>
    <n v="48"/>
    <n v="3408.73"/>
    <n v="1089.25"/>
  </r>
  <r>
    <x v="9"/>
    <x v="1"/>
    <x v="11"/>
    <n v="498"/>
    <n v="30037.19"/>
    <n v="10330.25"/>
  </r>
  <r>
    <x v="9"/>
    <x v="1"/>
    <x v="12"/>
    <n v="35"/>
    <n v="1536.59"/>
    <n v="544"/>
  </r>
  <r>
    <x v="9"/>
    <x v="2"/>
    <x v="0"/>
    <n v="15"/>
    <n v="603.49"/>
    <n v="83.714285714285694"/>
  </r>
  <r>
    <x v="9"/>
    <x v="2"/>
    <x v="1"/>
    <n v="14"/>
    <n v="982.5"/>
    <n v="136.28571428571399"/>
  </r>
  <r>
    <x v="9"/>
    <x v="2"/>
    <x v="2"/>
    <n v="25"/>
    <n v="1105.05"/>
    <n v="153.28571428571399"/>
  </r>
  <r>
    <x v="9"/>
    <x v="2"/>
    <x v="3"/>
    <n v="16"/>
    <n v="954.66"/>
    <n v="132.42857142857099"/>
  </r>
  <r>
    <x v="9"/>
    <x v="2"/>
    <x v="5"/>
    <n v="31"/>
    <n v="1844.46"/>
    <n v="255.857142857143"/>
  </r>
  <r>
    <x v="9"/>
    <x v="2"/>
    <x v="6"/>
    <n v="11"/>
    <n v="521.11"/>
    <n v="72.285714285714306"/>
  </r>
  <r>
    <x v="9"/>
    <x v="2"/>
    <x v="7"/>
    <n v="6"/>
    <n v="410.91"/>
    <n v="57"/>
  </r>
  <r>
    <x v="9"/>
    <x v="2"/>
    <x v="8"/>
    <n v="28"/>
    <n v="2870.13"/>
    <n v="398.142857142857"/>
  </r>
  <r>
    <x v="9"/>
    <x v="2"/>
    <x v="9"/>
    <n v="251"/>
    <n v="10324.469999999999"/>
    <n v="1432.1428571428601"/>
  </r>
  <r>
    <x v="9"/>
    <x v="2"/>
    <x v="10"/>
    <n v="2"/>
    <n v="53.56"/>
    <n v="7.4285714285714297"/>
  </r>
  <r>
    <x v="9"/>
    <x v="2"/>
    <x v="11"/>
    <n v="13"/>
    <n v="533.46"/>
    <n v="74"/>
  </r>
  <r>
    <x v="9"/>
    <x v="2"/>
    <x v="12"/>
    <n v="3"/>
    <n v="63.85"/>
    <n v="8.8571428571428594"/>
  </r>
  <r>
    <x v="9"/>
    <x v="3"/>
    <x v="0"/>
    <n v="33157"/>
    <n v="355989.18"/>
    <n v="1724778.44"/>
  </r>
  <r>
    <x v="9"/>
    <x v="3"/>
    <x v="1"/>
    <n v="3542"/>
    <n v="30454.43"/>
    <n v="147463.84"/>
  </r>
  <r>
    <x v="9"/>
    <x v="3"/>
    <x v="2"/>
    <n v="13968"/>
    <n v="97132"/>
    <n v="470349.76"/>
  </r>
  <r>
    <x v="9"/>
    <x v="3"/>
    <x v="3"/>
    <n v="18867"/>
    <n v="247034.48"/>
    <n v="1195169.52"/>
  </r>
  <r>
    <x v="9"/>
    <x v="3"/>
    <x v="4"/>
    <n v="14375"/>
    <n v="162460.13"/>
    <n v="786690.56000000006"/>
  </r>
  <r>
    <x v="9"/>
    <x v="3"/>
    <x v="5"/>
    <n v="51839"/>
    <n v="437504.39"/>
    <n v="2117442.2940000002"/>
  </r>
  <r>
    <x v="9"/>
    <x v="3"/>
    <x v="6"/>
    <n v="145857"/>
    <n v="1297781.17"/>
    <n v="6281942.4479999999"/>
  </r>
  <r>
    <x v="9"/>
    <x v="3"/>
    <x v="7"/>
    <n v="14141"/>
    <n v="115708.97"/>
    <n v="560410.68000000005"/>
  </r>
  <r>
    <x v="9"/>
    <x v="3"/>
    <x v="8"/>
    <n v="40827"/>
    <n v="337505.88"/>
    <n v="1632926.48"/>
  </r>
  <r>
    <x v="9"/>
    <x v="3"/>
    <x v="9"/>
    <n v="65157"/>
    <n v="777514.96"/>
    <n v="3765322.0735999998"/>
  </r>
  <r>
    <x v="9"/>
    <x v="3"/>
    <x v="13"/>
    <n v="116"/>
    <n v="580.39"/>
    <n v="2811.2"/>
  </r>
  <r>
    <x v="9"/>
    <x v="3"/>
    <x v="10"/>
    <n v="1214"/>
    <n v="10721.64"/>
    <n v="51920.02"/>
  </r>
  <r>
    <x v="9"/>
    <x v="3"/>
    <x v="11"/>
    <n v="29409"/>
    <n v="349929.44"/>
    <n v="1694558.36"/>
  </r>
  <r>
    <x v="9"/>
    <x v="3"/>
    <x v="12"/>
    <n v="24"/>
    <n v="208.03"/>
    <n v="1007.28"/>
  </r>
  <r>
    <x v="9"/>
    <x v="4"/>
    <x v="0"/>
    <n v="133"/>
    <n v="3887.21"/>
    <n v="4872"/>
  </r>
  <r>
    <x v="9"/>
    <x v="4"/>
    <x v="1"/>
    <n v="80"/>
    <n v="1805.9"/>
    <n v="2104"/>
  </r>
  <r>
    <x v="9"/>
    <x v="4"/>
    <x v="2"/>
    <n v="61"/>
    <n v="996.14"/>
    <n v="1248.5"/>
  </r>
  <r>
    <x v="9"/>
    <x v="4"/>
    <x v="3"/>
    <n v="77"/>
    <n v="2415.79"/>
    <n v="1819"/>
  </r>
  <r>
    <x v="9"/>
    <x v="4"/>
    <x v="4"/>
    <n v="18"/>
    <n v="390.95"/>
    <n v="490"/>
  </r>
  <r>
    <x v="9"/>
    <x v="4"/>
    <x v="5"/>
    <n v="344"/>
    <n v="7930.02"/>
    <n v="9540.5"/>
  </r>
  <r>
    <x v="9"/>
    <x v="4"/>
    <x v="6"/>
    <n v="509"/>
    <n v="13977.04"/>
    <n v="12492.22"/>
  </r>
  <r>
    <x v="9"/>
    <x v="4"/>
    <x v="7"/>
    <n v="126"/>
    <n v="3473.06"/>
    <n v="3477"/>
  </r>
  <r>
    <x v="9"/>
    <x v="4"/>
    <x v="8"/>
    <n v="264"/>
    <n v="17521.97"/>
    <n v="5118"/>
  </r>
  <r>
    <x v="9"/>
    <x v="4"/>
    <x v="9"/>
    <n v="317"/>
    <n v="9482.52"/>
    <n v="10767"/>
  </r>
  <r>
    <x v="9"/>
    <x v="4"/>
    <x v="13"/>
    <n v="24"/>
    <n v="1584"/>
    <n v="72"/>
  </r>
  <r>
    <x v="9"/>
    <x v="4"/>
    <x v="10"/>
    <n v="48"/>
    <n v="1640.75"/>
    <n v="1896"/>
  </r>
  <r>
    <x v="9"/>
    <x v="4"/>
    <x v="11"/>
    <n v="373"/>
    <n v="10511.18"/>
    <n v="9914.7000000000007"/>
  </r>
  <r>
    <x v="9"/>
    <x v="4"/>
    <x v="12"/>
    <n v="2"/>
    <n v="33.51"/>
    <n v="42"/>
  </r>
</pivotCacheRecords>
</file>

<file path=xl/pivotCache/pivotCacheRecords2.xml><?xml version="1.0" encoding="utf-8"?>
<pivotCacheRecords xmlns="http://schemas.openxmlformats.org/spreadsheetml/2006/main" xmlns:r="http://schemas.openxmlformats.org/officeDocument/2006/relationships" count="140">
  <r>
    <x v="0"/>
    <x v="0"/>
    <n v="853912.73"/>
    <n v="630730.28"/>
    <n v="571472.4"/>
    <n v="-35920.199999999997"/>
    <m/>
    <n v="2020195.2100000002"/>
    <n v="6571.514294915376"/>
  </r>
  <r>
    <x v="0"/>
    <x v="1"/>
    <n v="970882.35"/>
    <n v="471041.41"/>
    <n v="952100.85"/>
    <n v="17540.14"/>
    <m/>
    <n v="2411564.75"/>
    <n v="7799.6964620116623"/>
  </r>
  <r>
    <x v="0"/>
    <x v="2"/>
    <n v="852242.88"/>
    <n v="509300.84"/>
    <n v="1000501.27"/>
    <n v="6013.33"/>
    <m/>
    <n v="2368058.3200000003"/>
    <n v="7621.491303732123"/>
  </r>
  <r>
    <x v="0"/>
    <x v="3"/>
    <n v="812207.78"/>
    <n v="600580.53"/>
    <n v="1332652.33"/>
    <n v="-221.71"/>
    <n v="1650"/>
    <n v="2746868.93"/>
    <n v="8813.304103980774"/>
  </r>
  <r>
    <x v="0"/>
    <x v="4"/>
    <n v="709036.71"/>
    <n v="712214.7"/>
    <n v="1253107.06"/>
    <n v="-55.95"/>
    <n v="0"/>
    <n v="2674302.5199999996"/>
    <n v="8554.1000658917437"/>
  </r>
  <r>
    <x v="0"/>
    <x v="5"/>
    <n v="543696.56000000006"/>
    <n v="790637.25"/>
    <n v="1186457.3999999999"/>
    <n v="697.4"/>
    <n v="0"/>
    <n v="2521488.61"/>
    <n v="8034.4660234391422"/>
  </r>
  <r>
    <x v="0"/>
    <x v="6"/>
    <n v="506247.13"/>
    <n v="843562.2"/>
    <n v="1141439.58"/>
    <n v="-832.45"/>
    <n v="0"/>
    <n v="2490416.46"/>
    <n v="7935.9888213681397"/>
  </r>
  <r>
    <x v="0"/>
    <x v="7"/>
    <n v="440535.91"/>
    <n v="861666.99"/>
    <n v="1120635.02"/>
    <n v="-104.4"/>
    <n v="0"/>
    <n v="2422733.52"/>
    <n v="7726.0460488551562"/>
  </r>
  <r>
    <x v="0"/>
    <x v="8"/>
    <n v="392874.68"/>
    <n v="820591.95"/>
    <n v="1169827.54"/>
    <n v="-168.61"/>
    <n v="0"/>
    <n v="2383125.56"/>
    <n v="7615.7662022242102"/>
  </r>
  <r>
    <x v="0"/>
    <x v="9"/>
    <n v="355989.18"/>
    <n v="724515.3"/>
    <n v="1184098.1200000001"/>
    <n v="63.01"/>
    <n v="0"/>
    <n v="2264665.61"/>
    <n v="7248.2520331708502"/>
  </r>
  <r>
    <x v="1"/>
    <x v="0"/>
    <n v="42938.27"/>
    <n v="13375.44"/>
    <n v="56401.08"/>
    <m/>
    <m/>
    <n v="112714.79000000001"/>
    <n v="1221.655141767103"/>
  </r>
  <r>
    <x v="1"/>
    <x v="1"/>
    <n v="55929.31"/>
    <n v="10978.42"/>
    <n v="74800.86"/>
    <n v="2616.67"/>
    <m/>
    <n v="144325.26"/>
    <n v="1542.8761104518778"/>
  </r>
  <r>
    <x v="1"/>
    <x v="2"/>
    <n v="47484.1"/>
    <n v="12258.75"/>
    <n v="77396.81"/>
    <n v="162.16"/>
    <m/>
    <n v="137301.82"/>
    <n v="1449.6618204470349"/>
  </r>
  <r>
    <x v="1"/>
    <x v="3"/>
    <n v="44050.6"/>
    <n v="14103.25"/>
    <n v="102881.17"/>
    <m/>
    <n v="0"/>
    <n v="161035.01999999999"/>
    <n v="1693.0203854200613"/>
  </r>
  <r>
    <x v="1"/>
    <x v="4"/>
    <n v="34621.67"/>
    <n v="15923.25"/>
    <n v="104568.85"/>
    <n v="0.57999999999999996"/>
    <n v="1825.7"/>
    <n v="156940.05000000002"/>
    <n v="1645.1083880165204"/>
  </r>
  <r>
    <x v="1"/>
    <x v="5"/>
    <n v="27405.96"/>
    <n v="21451.5"/>
    <n v="88034.35"/>
    <n v="-137.44"/>
    <n v="104.5"/>
    <n v="136858.87"/>
    <n v="1427.0402694361026"/>
  </r>
  <r>
    <x v="1"/>
    <x v="6"/>
    <n v="22778.240000000002"/>
    <n v="19061"/>
    <n v="79774.399999999994"/>
    <n v="-107.16"/>
    <n v="0"/>
    <n v="121506.48"/>
    <n v="1266.5764648244087"/>
  </r>
  <r>
    <x v="1"/>
    <x v="7"/>
    <n v="20874.82"/>
    <n v="17885"/>
    <n v="84453.7"/>
    <m/>
    <n v="0"/>
    <n v="123213.51999999999"/>
    <n v="1281.8184844575756"/>
  </r>
  <r>
    <x v="1"/>
    <x v="8"/>
    <n v="24869.23"/>
    <n v="21012.25"/>
    <n v="112733.9"/>
    <m/>
    <n v="0"/>
    <n v="158615.38"/>
    <n v="1648.7228314536667"/>
  </r>
  <r>
    <x v="1"/>
    <x v="9"/>
    <n v="30454.43"/>
    <n v="24074.75"/>
    <n v="138466.4"/>
    <m/>
    <n v="0"/>
    <n v="192995.58"/>
    <n v="2003.8372805332615"/>
  </r>
  <r>
    <x v="2"/>
    <x v="0"/>
    <n v="166823.76"/>
    <n v="163507.20000000001"/>
    <n v="278866.3"/>
    <n v="827.94"/>
    <m/>
    <n v="610025.19999999995"/>
    <n v="4857.9328358803241"/>
  </r>
  <r>
    <x v="2"/>
    <x v="1"/>
    <n v="190062.71"/>
    <n v="170377.04"/>
    <n v="281269.06"/>
    <n v="3980.2"/>
    <m/>
    <n v="645689.01"/>
    <n v="5115.0166357716625"/>
  </r>
  <r>
    <x v="2"/>
    <x v="2"/>
    <n v="184490.17"/>
    <n v="181853.2"/>
    <n v="278973.24"/>
    <m/>
    <m/>
    <n v="645316.61"/>
    <n v="5079.7132354098776"/>
  </r>
  <r>
    <x v="2"/>
    <x v="3"/>
    <n v="162713.42000000001"/>
    <n v="186095.38"/>
    <n v="321354.09999999998"/>
    <n v="-60.32"/>
    <n v="0"/>
    <n v="670102.58000000007"/>
    <n v="5257.520869947276"/>
  </r>
  <r>
    <x v="2"/>
    <x v="4"/>
    <n v="131976.54999999999"/>
    <n v="201131.84"/>
    <n v="278223.83"/>
    <n v="4520.5200000000004"/>
    <n v="0"/>
    <n v="615852.74"/>
    <n v="4822.1994800801804"/>
  </r>
  <r>
    <x v="2"/>
    <x v="5"/>
    <n v="107325.17"/>
    <n v="211623.96"/>
    <n v="265826.43"/>
    <n v="1003.68"/>
    <n v="0"/>
    <n v="585779.24000000011"/>
    <n v="4571.6144036711576"/>
  </r>
  <r>
    <x v="2"/>
    <x v="6"/>
    <n v="103607.98"/>
    <n v="225528.44"/>
    <n v="250738.8"/>
    <n v="920.7"/>
    <n v="0"/>
    <n v="580795.91999999993"/>
    <n v="4539.6315431572857"/>
  </r>
  <r>
    <x v="2"/>
    <x v="7"/>
    <n v="102004.31"/>
    <n v="252101.92"/>
    <n v="255305.7"/>
    <n v="-247.88"/>
    <n v="0"/>
    <n v="609164.04999999993"/>
    <n v="4766.4672696827902"/>
  </r>
  <r>
    <x v="2"/>
    <x v="8"/>
    <n v="95760.25"/>
    <n v="239394.4"/>
    <n v="260266.5"/>
    <m/>
    <n v="0"/>
    <n v="595421.15"/>
    <n v="4664.6648909083788"/>
  </r>
  <r>
    <x v="2"/>
    <x v="9"/>
    <n v="97132"/>
    <n v="227728.48"/>
    <n v="267298.2"/>
    <m/>
    <n v="0"/>
    <n v="592158.67999999993"/>
    <n v="4644.1632550625063"/>
  </r>
  <r>
    <x v="3"/>
    <x v="0"/>
    <n v="489193.96"/>
    <n v="221102"/>
    <n v="424846.08000000002"/>
    <m/>
    <m/>
    <n v="1135142.04"/>
    <n v="3823.4817961042418"/>
  </r>
  <r>
    <x v="3"/>
    <x v="1"/>
    <n v="664542.35"/>
    <n v="190018.5"/>
    <n v="611792.67000000004"/>
    <m/>
    <m/>
    <n v="1466353.52"/>
    <n v="4910.0384404173537"/>
  </r>
  <r>
    <x v="3"/>
    <x v="2"/>
    <n v="610251.09"/>
    <n v="190293.25"/>
    <n v="633694.66"/>
    <n v="814.38"/>
    <m/>
    <n v="1435053.38"/>
    <n v="4787.26128800894"/>
  </r>
  <r>
    <x v="3"/>
    <x v="3"/>
    <n v="504771.87"/>
    <n v="180618.4"/>
    <n v="670867.06999999995"/>
    <n v="9563.44"/>
    <n v="0"/>
    <n v="1365820.7799999998"/>
    <n v="4535.4558465579466"/>
  </r>
  <r>
    <x v="3"/>
    <x v="4"/>
    <n v="389716.54"/>
    <n v="191995.4"/>
    <n v="594006.71"/>
    <m/>
    <n v="0"/>
    <n v="1175718.6499999999"/>
    <n v="3887.9842128585501"/>
  </r>
  <r>
    <x v="3"/>
    <x v="5"/>
    <n v="273018.33"/>
    <n v="190933.93"/>
    <n v="524420.05000000005"/>
    <n v="313.55"/>
    <n v="0"/>
    <n v="988685.8600000001"/>
    <n v="3240.5836214949445"/>
  </r>
  <r>
    <x v="3"/>
    <x v="6"/>
    <n v="234242.93"/>
    <n v="185304.38"/>
    <n v="476139.4"/>
    <n v="9.74"/>
    <n v="0"/>
    <n v="895696.45"/>
    <n v="2926.376205987382"/>
  </r>
  <r>
    <x v="3"/>
    <x v="7"/>
    <n v="223950.74"/>
    <n v="179156.43"/>
    <n v="519834.98"/>
    <n v="8860.44"/>
    <n v="0"/>
    <n v="931802.58999999985"/>
    <n v="3037.2552975804374"/>
  </r>
  <r>
    <x v="3"/>
    <x v="8"/>
    <n v="228038.66"/>
    <n v="194029.41"/>
    <n v="612697.43999999994"/>
    <n v="95.3"/>
    <n v="0"/>
    <n v="1034860.81"/>
    <n v="3367.3502385120491"/>
  </r>
  <r>
    <x v="3"/>
    <x v="9"/>
    <n v="247034.48"/>
    <n v="198393.96"/>
    <n v="685917.04"/>
    <m/>
    <n v="0"/>
    <n v="1131345.48"/>
    <n v="3675.9565778229776"/>
  </r>
  <r>
    <x v="4"/>
    <x v="0"/>
    <n v="299259.09000000003"/>
    <n v="205239.65"/>
    <n v="486129.85"/>
    <n v="4806.7"/>
    <m/>
    <n v="995435.28999999992"/>
    <n v="4172.7705979753091"/>
  </r>
  <r>
    <x v="4"/>
    <x v="1"/>
    <n v="326054.34000000003"/>
    <n v="210720.21"/>
    <n v="527607.63"/>
    <n v="2627.8"/>
    <m/>
    <n v="1067009.9800000002"/>
    <n v="4426.1417015804545"/>
  </r>
  <r>
    <x v="4"/>
    <x v="2"/>
    <n v="303853.96999999997"/>
    <n v="219233.7"/>
    <n v="607895.4"/>
    <n v="36.32"/>
    <m/>
    <n v="1131019.3900000001"/>
    <n v="4663.1898392855674"/>
  </r>
  <r>
    <x v="4"/>
    <x v="3"/>
    <n v="260126.76"/>
    <n v="239536.38"/>
    <n v="660676.80000000005"/>
    <m/>
    <n v="0"/>
    <n v="1160339.94"/>
    <n v="4759.4707870514685"/>
  </r>
  <r>
    <x v="4"/>
    <x v="4"/>
    <n v="231918.09"/>
    <n v="227687.15"/>
    <n v="600154.78"/>
    <m/>
    <n v="0"/>
    <n v="1059760.02"/>
    <n v="4315.0013640120678"/>
  </r>
  <r>
    <x v="4"/>
    <x v="5"/>
    <n v="193239.4"/>
    <n v="267326.7"/>
    <n v="598973.38"/>
    <n v="-428.47"/>
    <n v="0"/>
    <n v="1059111.01"/>
    <n v="4270.1095839599402"/>
  </r>
  <r>
    <x v="4"/>
    <x v="6"/>
    <n v="174973.19"/>
    <n v="294242.55"/>
    <n v="522071.4"/>
    <m/>
    <n v="0"/>
    <n v="991287.14"/>
    <n v="3976.9361988935207"/>
  </r>
  <r>
    <x v="4"/>
    <x v="7"/>
    <n v="169343.75"/>
    <n v="305641.84999999998"/>
    <n v="509702.5"/>
    <m/>
    <n v="0"/>
    <n v="984688.1"/>
    <n v="3937.5553831635184"/>
  </r>
  <r>
    <x v="4"/>
    <x v="8"/>
    <n v="160343.53"/>
    <n v="0"/>
    <n v="0"/>
    <m/>
    <n v="751800"/>
    <n v="912143.53"/>
    <n v="3633.4878783291774"/>
  </r>
  <r>
    <x v="4"/>
    <x v="9"/>
    <n v="162460.13"/>
    <n v="0"/>
    <n v="0"/>
    <m/>
    <n v="846580"/>
    <n v="1009040.13"/>
    <n v="3984.5683292725789"/>
  </r>
  <r>
    <x v="5"/>
    <x v="0"/>
    <n v="754784.12"/>
    <n v="222001.5"/>
    <n v="1124150.23"/>
    <m/>
    <m/>
    <n v="2100935.85"/>
    <n v="4645.3646645219069"/>
  </r>
  <r>
    <x v="5"/>
    <x v="1"/>
    <n v="913414.2"/>
    <n v="257855.5"/>
    <n v="1214841.1200000001"/>
    <n v="-1.98"/>
    <m/>
    <n v="2386108.8400000003"/>
    <n v="5199.627021137504"/>
  </r>
  <r>
    <x v="5"/>
    <x v="2"/>
    <n v="929737.37"/>
    <n v="302014.46999999997"/>
    <n v="1240553.75"/>
    <m/>
    <m/>
    <n v="2472305.59"/>
    <n v="5326.0524008436178"/>
  </r>
  <r>
    <x v="5"/>
    <x v="3"/>
    <n v="866168.52"/>
    <n v="331498.43"/>
    <n v="1257357.75"/>
    <n v="21846.25"/>
    <n v="0"/>
    <n v="2476870.9500000002"/>
    <n v="5274.6517100387591"/>
  </r>
  <r>
    <x v="5"/>
    <x v="4"/>
    <n v="703084.21"/>
    <n v="335284.90000000002"/>
    <n v="1083974.21"/>
    <n v="35.07"/>
    <n v="0"/>
    <n v="2122378.3899999997"/>
    <n v="4469.2282374543838"/>
  </r>
  <r>
    <x v="5"/>
    <x v="5"/>
    <n v="525034.54"/>
    <n v="341745.01"/>
    <n v="1013830.51"/>
    <n v="942.21"/>
    <n v="0"/>
    <n v="1881552.27"/>
    <n v="3925.9366901611224"/>
  </r>
  <r>
    <x v="5"/>
    <x v="6"/>
    <n v="483629.92"/>
    <n v="338093.41"/>
    <n v="957705.32"/>
    <n v="30.81"/>
    <n v="2220"/>
    <n v="1781679.46"/>
    <n v="3693.0285380272112"/>
  </r>
  <r>
    <x v="5"/>
    <x v="7"/>
    <n v="440279.95"/>
    <n v="334731.78999999998"/>
    <n v="952167.48"/>
    <n v="-230.15"/>
    <n v="0"/>
    <n v="1726949.07"/>
    <n v="3542.1689912622555"/>
  </r>
  <r>
    <x v="5"/>
    <x v="8"/>
    <n v="430585.84"/>
    <n v="342811.85"/>
    <n v="1088588.1599999999"/>
    <m/>
    <n v="0"/>
    <n v="1861985.8499999999"/>
    <n v="3788.0349470240708"/>
  </r>
  <r>
    <x v="5"/>
    <x v="9"/>
    <n v="437504.39"/>
    <n v="353576.91"/>
    <n v="1169403.8400000001"/>
    <n v="2.37"/>
    <n v="990.8"/>
    <n v="1961478.3100000003"/>
    <n v="3965.7309945067504"/>
  </r>
  <r>
    <x v="6"/>
    <x v="0"/>
    <n v="4219645.03"/>
    <n v="1600138.46"/>
    <n v="5740005.54"/>
    <n v="28350.66"/>
    <m/>
    <n v="11588139.690000001"/>
    <n v="12550.227586557947"/>
  </r>
  <r>
    <x v="6"/>
    <x v="1"/>
    <n v="4461288.99"/>
    <n v="1726017.1"/>
    <n v="6169470.96"/>
    <n v="21551.47"/>
    <m/>
    <n v="12378328.520000001"/>
    <n v="13329.164467272914"/>
  </r>
  <r>
    <x v="6"/>
    <x v="2"/>
    <n v="3874700.46"/>
    <n v="1851060.76"/>
    <n v="6580759.1299999999"/>
    <n v="10225.959999999999"/>
    <m/>
    <n v="12316746.310000001"/>
    <n v="13177.641638225257"/>
  </r>
  <r>
    <x v="6"/>
    <x v="3"/>
    <n v="3152027.49"/>
    <n v="1838656.96"/>
    <n v="6781119.3499999996"/>
    <n v="1460.06"/>
    <n v="250"/>
    <n v="11773513.860000001"/>
    <n v="12513.645964198486"/>
  </r>
  <r>
    <x v="6"/>
    <x v="4"/>
    <n v="2460551.1"/>
    <n v="1820977.88"/>
    <n v="6366421.2000000002"/>
    <n v="5840.74"/>
    <n v="1250"/>
    <n v="10655040.92"/>
    <n v="11249.403134617516"/>
  </r>
  <r>
    <x v="6"/>
    <x v="5"/>
    <n v="1787834.23"/>
    <n v="1859272.08"/>
    <n v="5994502.3300000001"/>
    <n v="3511.87"/>
    <n v="750"/>
    <n v="9645870.5099999998"/>
    <n v="10093.032208986959"/>
  </r>
  <r>
    <x v="6"/>
    <x v="6"/>
    <n v="1607375.69"/>
    <n v="1805426.94"/>
    <n v="5637798.6600000001"/>
    <n v="58860.86"/>
    <n v="1250"/>
    <n v="9110712.1499999985"/>
    <n v="9510.2272881478002"/>
  </r>
  <r>
    <x v="6"/>
    <x v="7"/>
    <n v="1414803.66"/>
    <n v="1682815.27"/>
    <n v="5292455.72"/>
    <n v="34959.919999999998"/>
    <n v="2000"/>
    <n v="8427034.5699999984"/>
    <n v="8791.3938897611497"/>
  </r>
  <r>
    <x v="6"/>
    <x v="8"/>
    <n v="1318984.3500000001"/>
    <n v="1664650.16"/>
    <n v="5283699.5"/>
    <n v="98.59"/>
    <n v="250"/>
    <n v="8267682.5999999996"/>
    <n v="8589.2825159626736"/>
  </r>
  <r>
    <x v="6"/>
    <x v="9"/>
    <n v="1297781.17"/>
    <n v="1652465.61"/>
    <n v="5244662"/>
    <m/>
    <n v="750"/>
    <n v="8195658.7800000003"/>
    <n v="8459.3100978187176"/>
  </r>
  <r>
    <x v="7"/>
    <x v="0"/>
    <n v="161541"/>
    <n v="80443.199999999997"/>
    <n v="211443.66"/>
    <m/>
    <m/>
    <n v="453427.86"/>
    <n v="1747.7984643137981"/>
  </r>
  <r>
    <x v="7"/>
    <x v="1"/>
    <n v="195841.2"/>
    <n v="97652.64"/>
    <n v="243506.79"/>
    <m/>
    <m/>
    <n v="537000.63"/>
    <n v="2044.9688114061141"/>
  </r>
  <r>
    <x v="7"/>
    <x v="2"/>
    <n v="190143.52"/>
    <n v="101843.22"/>
    <n v="261577.81"/>
    <n v="10662.36"/>
    <m/>
    <n v="564226.91"/>
    <n v="2130.7904168098585"/>
  </r>
  <r>
    <x v="7"/>
    <x v="3"/>
    <n v="189496.95999999999"/>
    <n v="117876"/>
    <n v="291284.15999999997"/>
    <n v="307.68"/>
    <n v="0"/>
    <n v="598964.79999999993"/>
    <n v="2249.26134272646"/>
  </r>
  <r>
    <x v="7"/>
    <x v="4"/>
    <n v="165299.65"/>
    <n v="130645.75999999999"/>
    <n v="264725.12"/>
    <m/>
    <n v="0"/>
    <n v="560670.53"/>
    <n v="2096.0899717366274"/>
  </r>
  <r>
    <x v="7"/>
    <x v="5"/>
    <n v="121634.81"/>
    <n v="133483.84"/>
    <n v="241158.72"/>
    <n v="31.36"/>
    <n v="0"/>
    <n v="496308.73"/>
    <n v="1839.3045008986971"/>
  </r>
  <r>
    <x v="7"/>
    <x v="6"/>
    <n v="115820.25"/>
    <n v="117461.12"/>
    <n v="241366.39999999999"/>
    <m/>
    <n v="0"/>
    <n v="474647.77"/>
    <n v="1766.5716476293624"/>
  </r>
  <r>
    <x v="7"/>
    <x v="7"/>
    <n v="114617.57"/>
    <n v="131483.51999999999"/>
    <n v="256643.20000000001"/>
    <n v="-91.6"/>
    <n v="0"/>
    <n v="502652.69000000006"/>
    <n v="1858.9776694576765"/>
  </r>
  <r>
    <x v="7"/>
    <x v="8"/>
    <n v="114704.44"/>
    <n v="140853.44"/>
    <n v="274556.48"/>
    <n v="6.99"/>
    <n v="0"/>
    <n v="530121.35"/>
    <n v="1957.4458225483065"/>
  </r>
  <r>
    <x v="7"/>
    <x v="9"/>
    <n v="115708.97"/>
    <n v="141791.56"/>
    <n v="306590.73"/>
    <n v="686.4"/>
    <n v="0"/>
    <n v="564777.66"/>
    <n v="2082.6670845932595"/>
  </r>
  <r>
    <x v="8"/>
    <x v="0"/>
    <n v="565717.03"/>
    <n v="515557"/>
    <n v="0"/>
    <m/>
    <m/>
    <n v="1081274.03"/>
    <n v="2064.8989869090701"/>
  </r>
  <r>
    <x v="8"/>
    <x v="1"/>
    <n v="641818.12"/>
    <n v="570914.75"/>
    <n v="0"/>
    <m/>
    <m/>
    <n v="1212732.8700000001"/>
    <n v="2295.8815912279142"/>
  </r>
  <r>
    <x v="8"/>
    <x v="2"/>
    <n v="582967.54"/>
    <n v="612925.25"/>
    <n v="0"/>
    <m/>
    <m/>
    <n v="1195892.79"/>
    <n v="2250.7787903426156"/>
  </r>
  <r>
    <x v="8"/>
    <x v="3"/>
    <n v="506247.7"/>
    <n v="686399"/>
    <n v="0"/>
    <m/>
    <n v="27453.599999999999"/>
    <n v="1220100.3"/>
    <n v="2283.8055929919137"/>
  </r>
  <r>
    <x v="8"/>
    <x v="4"/>
    <n v="408697.76"/>
    <n v="373199.02"/>
    <n v="718379.04"/>
    <n v="168808.81"/>
    <n v="33677.040000000001"/>
    <n v="1702761.6700000002"/>
    <n v="3173.2420238538948"/>
  </r>
  <r>
    <x v="8"/>
    <x v="5"/>
    <n v="296609.74"/>
    <n v="331273.28000000003"/>
    <n v="797374.56"/>
    <m/>
    <n v="0"/>
    <n v="1425257.58"/>
    <n v="2642.4536449072898"/>
  </r>
  <r>
    <x v="8"/>
    <x v="6"/>
    <n v="274173.76"/>
    <n v="350451.32"/>
    <n v="744707.54"/>
    <n v="8501.7099999999991"/>
    <n v="0"/>
    <n v="1377834.33"/>
    <n v="2549.0998079619922"/>
  </r>
  <r>
    <x v="8"/>
    <x v="7"/>
    <n v="339403.74"/>
    <n v="402112.2"/>
    <n v="1011251.34"/>
    <n v="10973.54"/>
    <n v="0"/>
    <n v="1763740.8199999998"/>
    <n v="3258.4388601916921"/>
  </r>
  <r>
    <x v="8"/>
    <x v="8"/>
    <n v="337450.43"/>
    <n v="373308.6"/>
    <n v="1119264.1399999999"/>
    <n v="13988.53"/>
    <n v="0"/>
    <n v="1844011.7"/>
    <n v="3397.7220297759436"/>
  </r>
  <r>
    <x v="8"/>
    <x v="9"/>
    <n v="337505.88"/>
    <n v="410379.9"/>
    <n v="1142436.98"/>
    <n v="11783.03"/>
    <n v="0"/>
    <n v="1902105.79"/>
    <n v="3497.7910894038641"/>
  </r>
  <r>
    <x v="9"/>
    <x v="0"/>
    <n v="1872854.59"/>
    <n v="1493739.18"/>
    <n v="0"/>
    <n v="198.13"/>
    <m/>
    <n v="3366791.9"/>
    <n v="5068.1798886045462"/>
  </r>
  <r>
    <x v="9"/>
    <x v="1"/>
    <n v="2009825.74"/>
    <n v="1090313.58"/>
    <n v="692069.94"/>
    <n v="6003.2"/>
    <m/>
    <n v="3798212.4600000004"/>
    <n v="5644.9029437161253"/>
  </r>
  <r>
    <x v="9"/>
    <x v="2"/>
    <n v="1852704.63"/>
    <n v="976976.39"/>
    <n v="1059746.96"/>
    <n v="5021.1000000000004"/>
    <m/>
    <n v="3894449.08"/>
    <n v="5732.1550653219592"/>
  </r>
  <r>
    <x v="9"/>
    <x v="3"/>
    <n v="1633488.39"/>
    <n v="1018908"/>
    <n v="1085928.6599999999"/>
    <n v="125.63"/>
    <n v="51"/>
    <n v="3738501.6799999997"/>
    <n v="5452.7234142478128"/>
  </r>
  <r>
    <x v="9"/>
    <x v="4"/>
    <n v="1362847.86"/>
    <n v="1049716.8"/>
    <n v="942989.76"/>
    <n v="303.45999999999998"/>
    <n v="0"/>
    <n v="3355857.88"/>
    <n v="4836.8124690119566"/>
  </r>
  <r>
    <x v="9"/>
    <x v="5"/>
    <n v="1035784.15"/>
    <n v="1034387.2"/>
    <n v="887968.8"/>
    <n v="1480.61"/>
    <n v="0"/>
    <n v="2959620.7600000002"/>
    <n v="4207.9038541376385"/>
  </r>
  <r>
    <x v="9"/>
    <x v="6"/>
    <n v="942097.62"/>
    <n v="1009518.4"/>
    <n v="831032.64"/>
    <m/>
    <n v="0"/>
    <n v="2782648.66"/>
    <n v="3923.0304619553344"/>
  </r>
  <r>
    <x v="9"/>
    <x v="7"/>
    <n v="846391.97"/>
    <n v="1077148.6000000001"/>
    <n v="846405.54"/>
    <n v="-238.38"/>
    <n v="0"/>
    <n v="2769707.7300000004"/>
    <n v="3878.0398990203075"/>
  </r>
  <r>
    <x v="9"/>
    <x v="8"/>
    <n v="759737.14"/>
    <n v="1058915"/>
    <n v="919470.42"/>
    <n v="-46.09"/>
    <n v="0"/>
    <n v="2738076.47"/>
    <n v="3796.061619811062"/>
  </r>
  <r>
    <x v="9"/>
    <x v="9"/>
    <n v="777514.96"/>
    <n v="1116379"/>
    <n v="1113281.82"/>
    <n v="-2.48"/>
    <n v="0"/>
    <n v="3007173.3000000003"/>
    <n v="4121.9507614957693"/>
  </r>
  <r>
    <x v="10"/>
    <x v="0"/>
    <n v="1101.0899999999999"/>
    <n v="172.2"/>
    <n v="937.6"/>
    <m/>
    <m/>
    <n v="2210.89"/>
    <n v="130.61322148047498"/>
  </r>
  <r>
    <x v="10"/>
    <x v="1"/>
    <n v="747.56"/>
    <n v="130.19999999999999"/>
    <n v="550.4"/>
    <m/>
    <m/>
    <n v="1428.1599999999999"/>
    <n v="83.018078242167064"/>
  </r>
  <r>
    <x v="10"/>
    <x v="2"/>
    <n v="466.72"/>
    <n v="182.7"/>
    <n v="438.4"/>
    <m/>
    <m/>
    <n v="1087.8200000000002"/>
    <n v="62.63357899585445"/>
  </r>
  <r>
    <x v="10"/>
    <x v="3"/>
    <n v="677.42"/>
    <n v="323.39999999999998"/>
    <n v="720"/>
    <m/>
    <n v="0"/>
    <n v="1720.82"/>
    <n v="97.912944523470841"/>
  </r>
  <r>
    <x v="10"/>
    <x v="4"/>
    <n v="997.06"/>
    <n v="795.9"/>
    <n v="1772.8"/>
    <m/>
    <n v="0"/>
    <n v="3565.76"/>
    <n v="199.53889199776162"/>
  </r>
  <r>
    <x v="10"/>
    <x v="5"/>
    <n v="876.17"/>
    <n v="678.3"/>
    <n v="620.79999999999995"/>
    <m/>
    <n v="0"/>
    <n v="2175.2699999999995"/>
    <n v="120.20722811671085"/>
  </r>
  <r>
    <x v="10"/>
    <x v="6"/>
    <n v="943.06"/>
    <n v="625.79999999999995"/>
    <n v="569.6"/>
    <m/>
    <n v="0"/>
    <n v="2138.46"/>
    <n v="117.25941766737951"/>
  </r>
  <r>
    <x v="10"/>
    <x v="7"/>
    <n v="622.16999999999996"/>
    <n v="390.6"/>
    <n v="1664"/>
    <m/>
    <n v="0"/>
    <n v="2676.77"/>
    <n v="146.51978761836992"/>
  </r>
  <r>
    <x v="10"/>
    <x v="8"/>
    <n v="784.15"/>
    <n v="871.5"/>
    <n v="2169.6"/>
    <m/>
    <n v="0"/>
    <n v="3825.25"/>
    <n v="208.7562759222877"/>
  </r>
  <r>
    <x v="10"/>
    <x v="9"/>
    <n v="580.39"/>
    <n v="806.75"/>
    <n v="1496.31"/>
    <n v="115.5"/>
    <n v="0"/>
    <n v="2998.95"/>
    <n v="163.04844234219539"/>
  </r>
  <r>
    <x v="11"/>
    <x v="0"/>
    <n v="12084.79"/>
    <n v="10606.75"/>
    <n v="0"/>
    <m/>
    <m/>
    <n v="22691.54"/>
    <n v="1258.822811494508"/>
  </r>
  <r>
    <x v="11"/>
    <x v="1"/>
    <n v="11574.93"/>
    <n v="8772.75"/>
    <n v="0"/>
    <m/>
    <m/>
    <n v="20347.68"/>
    <n v="1117.6973358967316"/>
  </r>
  <r>
    <x v="11"/>
    <x v="2"/>
    <n v="8195.0499999999993"/>
    <n v="9037"/>
    <n v="0"/>
    <m/>
    <m/>
    <n v="17232.05"/>
    <n v="937.79863945578222"/>
  </r>
  <r>
    <x v="11"/>
    <x v="3"/>
    <n v="15933.59"/>
    <n v="20557.25"/>
    <n v="0"/>
    <m/>
    <n v="1836"/>
    <n v="38326.839999999997"/>
    <n v="2054.2873988315378"/>
  </r>
  <r>
    <x v="11"/>
    <x v="4"/>
    <n v="16370.56"/>
    <n v="24368.75"/>
    <n v="0"/>
    <m/>
    <n v="21276.35"/>
    <n v="62015.659999999996"/>
    <n v="3283.6842105263154"/>
  </r>
  <r>
    <x v="11"/>
    <x v="5"/>
    <n v="12526.09"/>
    <n v="14456.85"/>
    <n v="14610.75"/>
    <m/>
    <n v="7997"/>
    <n v="49590.69"/>
    <n v="2601.0012587852725"/>
  </r>
  <r>
    <x v="11"/>
    <x v="6"/>
    <n v="11053.67"/>
    <n v="3485.05"/>
    <n v="27200.25"/>
    <m/>
    <n v="0"/>
    <n v="41738.97"/>
    <n v="2185.7441348973612"/>
  </r>
  <r>
    <x v="11"/>
    <x v="7"/>
    <n v="9230.1200000000008"/>
    <n v="11028.55"/>
    <n v="29571.85"/>
    <n v="-19.47"/>
    <n v="0"/>
    <n v="49811.049999999996"/>
    <n v="2603.4103381592013"/>
  </r>
  <r>
    <x v="11"/>
    <x v="8"/>
    <n v="9221.6299999999992"/>
    <n v="10518.6"/>
    <n v="35273.699999999997"/>
    <m/>
    <n v="0"/>
    <n v="55013.929999999993"/>
    <n v="2865.4580967758734"/>
  </r>
  <r>
    <x v="11"/>
    <x v="9"/>
    <n v="10721.64"/>
    <n v="14783.85"/>
    <n v="42527.1"/>
    <m/>
    <n v="0"/>
    <n v="68032.59"/>
    <n v="3536.365006757459"/>
  </r>
  <r>
    <x v="12"/>
    <x v="0"/>
    <n v="420745.88"/>
    <n v="209738.16"/>
    <n v="663453.01"/>
    <m/>
    <m/>
    <n v="1293937.05"/>
    <n v="3916.3810454885274"/>
  </r>
  <r>
    <x v="12"/>
    <x v="1"/>
    <n v="535493.44999999995"/>
    <n v="290498.40000000002"/>
    <n v="774327.84"/>
    <n v="57.3"/>
    <m/>
    <n v="1600376.99"/>
    <n v="4796.8330076251677"/>
  </r>
  <r>
    <x v="12"/>
    <x v="2"/>
    <n v="533577.99"/>
    <n v="358842.96"/>
    <n v="897806.19"/>
    <n v="545.61"/>
    <m/>
    <n v="1790772.75"/>
    <n v="5313.1562550994668"/>
  </r>
  <r>
    <x v="12"/>
    <x v="3"/>
    <n v="561410.1"/>
    <n v="426219.84"/>
    <n v="1179035.2"/>
    <n v="237.47"/>
    <n v="0"/>
    <n v="2166902.61"/>
    <n v="6380.8061025274064"/>
  </r>
  <r>
    <x v="12"/>
    <x v="4"/>
    <n v="502555.61"/>
    <n v="475444.08"/>
    <n v="1184483.44"/>
    <n v="2871.8"/>
    <n v="0"/>
    <n v="2165354.9299999997"/>
    <n v="6325.7502892132225"/>
  </r>
  <r>
    <x v="12"/>
    <x v="5"/>
    <n v="413461.29"/>
    <n v="536878.80000000005"/>
    <n v="1182210.1200000001"/>
    <n v="-268.39"/>
    <n v="0"/>
    <n v="2132281.8199999998"/>
    <n v="6161.0972353852194"/>
  </r>
  <r>
    <x v="12"/>
    <x v="6"/>
    <n v="409437.17"/>
    <n v="559699.19999999995"/>
    <n v="1192501.24"/>
    <n v="6.94"/>
    <n v="0"/>
    <n v="2161644.5499999998"/>
    <n v="6211.5151750257182"/>
  </r>
  <r>
    <x v="12"/>
    <x v="7"/>
    <n v="396997.93"/>
    <n v="573132.24"/>
    <n v="1231398.8400000001"/>
    <n v="-188.61"/>
    <n v="0"/>
    <n v="2201340.4"/>
    <n v="6310.2596810672749"/>
  </r>
  <r>
    <x v="12"/>
    <x v="8"/>
    <n v="358727.6"/>
    <n v="547655.04"/>
    <n v="1169571.6200000001"/>
    <n v="104.42"/>
    <n v="0"/>
    <n v="2076058.6800000002"/>
    <n v="5924.8926357606833"/>
  </r>
  <r>
    <x v="12"/>
    <x v="9"/>
    <n v="349929.44"/>
    <n v="506301.84"/>
    <n v="1205191.26"/>
    <n v="-611.76"/>
    <n v="0"/>
    <n v="2060810.78"/>
    <n v="5863.6380656469091"/>
  </r>
  <r>
    <x v="13"/>
    <x v="0"/>
    <n v="37.83"/>
    <n v="10.5"/>
    <n v="0"/>
    <m/>
    <m/>
    <n v="48.33"/>
    <n v="2.1366992351562843"/>
  </r>
  <r>
    <x v="13"/>
    <x v="1"/>
    <n v="17.47"/>
    <n v="7"/>
    <n v="0"/>
    <m/>
    <m/>
    <n v="24.47"/>
    <n v="1.0726340244597379"/>
  </r>
  <r>
    <x v="13"/>
    <x v="2"/>
    <n v="78.430000000000007"/>
    <n v="28"/>
    <n v="0"/>
    <m/>
    <m/>
    <n v="106.43"/>
    <n v="4.6524742087777584"/>
  </r>
  <r>
    <x v="13"/>
    <x v="3"/>
    <n v="400.47"/>
    <n v="322"/>
    <n v="0"/>
    <m/>
    <n v="0"/>
    <n v="722.47"/>
    <n v="31.346320721971541"/>
  </r>
  <r>
    <x v="13"/>
    <x v="4"/>
    <n v="45.23"/>
    <n v="77"/>
    <n v="0"/>
    <m/>
    <n v="0"/>
    <n v="122.22999999999999"/>
    <n v="5.2581089219650687"/>
  </r>
  <r>
    <x v="13"/>
    <x v="5"/>
    <n v="97.03"/>
    <n v="236.25"/>
    <n v="0"/>
    <m/>
    <n v="0"/>
    <n v="333.28"/>
    <n v="14.247606019151846"/>
  </r>
  <r>
    <x v="13"/>
    <x v="6"/>
    <n v="33.840000000000003"/>
    <n v="140"/>
    <n v="0"/>
    <m/>
    <n v="0"/>
    <n v="173.84"/>
    <n v="7.4519890260631003"/>
  </r>
  <r>
    <x v="13"/>
    <x v="7"/>
    <n v="33.68"/>
    <n v="134.75"/>
    <n v="0"/>
    <m/>
    <n v="0"/>
    <n v="168.43"/>
    <n v="7.2511623902187026"/>
  </r>
  <r>
    <x v="13"/>
    <x v="8"/>
    <n v="172.15"/>
    <n v="507.5"/>
    <n v="0"/>
    <m/>
    <n v="0"/>
    <n v="679.65"/>
    <n v="29.377566457747999"/>
  </r>
  <r>
    <x v="13"/>
    <x v="9"/>
    <n v="208.03"/>
    <n v="486.5"/>
    <n v="0"/>
    <m/>
    <n v="0"/>
    <n v="694.53"/>
    <n v="30.196956521739128"/>
  </r>
</pivotCacheRecords>
</file>

<file path=xl/pivotCache/pivotCacheRecords3.xml><?xml version="1.0" encoding="utf-8"?>
<pivotCacheRecords xmlns="http://schemas.openxmlformats.org/spreadsheetml/2006/main" xmlns:r="http://schemas.openxmlformats.org/officeDocument/2006/relationships" count="140">
  <r>
    <x v="0"/>
    <x v="0"/>
    <n v="46167729.240000002"/>
    <n v="424141"/>
    <n v="57116"/>
    <n v="7.42595770011906"/>
    <n v="808.31516982981998"/>
    <n v="108.84995612308199"/>
  </r>
  <r>
    <x v="0"/>
    <x v="1"/>
    <n v="50908003"/>
    <n v="449815"/>
    <n v="46440"/>
    <n v="9.6859388458225695"/>
    <n v="1096.21022825151"/>
    <n v="113.17542322955001"/>
  </r>
  <r>
    <x v="0"/>
    <x v="2"/>
    <n v="51812157.350000001"/>
    <n v="466654"/>
    <n v="47071"/>
    <n v="9.9138322958934406"/>
    <n v="1100.72353147373"/>
    <n v="111.029065110339"/>
  </r>
  <r>
    <x v="0"/>
    <x v="3"/>
    <n v="59723135"/>
    <n v="587181"/>
    <n v="55910"/>
    <n v="10.502253621892301"/>
    <n v="1068.2013056698299"/>
    <n v="101.711627249519"/>
  </r>
  <r>
    <x v="0"/>
    <x v="4"/>
    <n v="60828045.299999997"/>
    <n v="611265"/>
    <n v="59356"/>
    <n v="10.2982849248602"/>
    <n v="1024.80027798369"/>
    <n v="99.511742533925599"/>
  </r>
  <r>
    <x v="0"/>
    <x v="5"/>
    <n v="57921314"/>
    <n v="624835"/>
    <n v="58027"/>
    <n v="10.7680045496062"/>
    <n v="998.17867544419005"/>
    <n v="92.698574823753503"/>
  </r>
  <r>
    <x v="0"/>
    <x v="6"/>
    <n v="55253515"/>
    <n v="633960"/>
    <n v="55557"/>
    <n v="11.4109833144338"/>
    <n v="994.53741202728702"/>
    <n v="87.156153385071605"/>
  </r>
  <r>
    <x v="0"/>
    <x v="7"/>
    <n v="50567510.130000003"/>
    <n v="637217"/>
    <n v="43957"/>
    <n v="14.496371453920901"/>
    <n v="1150.3858345655999"/>
    <n v="79.356812718430305"/>
  </r>
  <r>
    <x v="0"/>
    <x v="8"/>
    <n v="47558709"/>
    <n v="634006"/>
    <n v="33958"/>
    <n v="18.670298604158098"/>
    <n v="1400.5156075151699"/>
    <n v="75.013026690599204"/>
  </r>
  <r>
    <x v="0"/>
    <x v="9"/>
    <n v="43039703"/>
    <n v="599543"/>
    <n v="33157"/>
    <n v="18.081943481014601"/>
    <n v="1298.05781584582"/>
    <n v="71.787516491727899"/>
  </r>
  <r>
    <x v="1"/>
    <x v="0"/>
    <n v="2307569.5"/>
    <n v="21518"/>
    <n v="1970"/>
    <n v="10.922842639593901"/>
    <n v="1171.35507614213"/>
    <n v="107.239032437959"/>
  </r>
  <r>
    <x v="1"/>
    <x v="1"/>
    <n v="2890104"/>
    <n v="26743"/>
    <n v="2334"/>
    <n v="11.458011996572401"/>
    <n v="1238.26221079692"/>
    <n v="108.069550910519"/>
  </r>
  <r>
    <x v="1"/>
    <x v="2"/>
    <n v="2858515"/>
    <n v="28489"/>
    <n v="2349"/>
    <n v="12.1281396338868"/>
    <n v="1216.9071945508699"/>
    <n v="100.33749868370199"/>
  </r>
  <r>
    <x v="1"/>
    <x v="3"/>
    <n v="3171869"/>
    <n v="36422"/>
    <n v="2809"/>
    <n v="12.966180135279499"/>
    <n v="1129.1808472766099"/>
    <n v="87.086623469331698"/>
  </r>
  <r>
    <x v="1"/>
    <x v="4"/>
    <n v="2981731"/>
    <n v="38146"/>
    <n v="2779"/>
    <n v="13.726520331054299"/>
    <n v="1072.95106153293"/>
    <n v="78.166282178996497"/>
  </r>
  <r>
    <x v="1"/>
    <x v="5"/>
    <n v="2915898"/>
    <n v="37148"/>
    <n v="2957"/>
    <n v="12.562732499154601"/>
    <n v="986.10010145417698"/>
    <n v="78.494077743081704"/>
  </r>
  <r>
    <x v="1"/>
    <x v="6"/>
    <n v="2486212"/>
    <n v="33021"/>
    <n v="2635"/>
    <n v="12.531688804554101"/>
    <n v="943.53396584440202"/>
    <n v="75.291844583749693"/>
  </r>
  <r>
    <x v="1"/>
    <x v="7"/>
    <n v="2399249"/>
    <n v="33669"/>
    <n v="2574"/>
    <n v="13.0804195804196"/>
    <n v="932.10916860916905"/>
    <n v="71.259882978407404"/>
  </r>
  <r>
    <x v="1"/>
    <x v="8"/>
    <n v="3001502"/>
    <n v="43194"/>
    <n v="3055"/>
    <n v="14.138788870703801"/>
    <n v="982.48837970540103"/>
    <n v="69.488864194100998"/>
  </r>
  <r>
    <x v="1"/>
    <x v="9"/>
    <n v="3677335"/>
    <n v="51992"/>
    <n v="3542"/>
    <n v="14.678712591756099"/>
    <n v="1038.2086391869"/>
    <n v="70.728862132635797"/>
  </r>
  <r>
    <x v="2"/>
    <x v="0"/>
    <n v="8913382"/>
    <n v="150548"/>
    <n v="14120"/>
    <n v="10.662039660056699"/>
    <n v="631.25934844192602"/>
    <n v="59.206246512740101"/>
  </r>
  <r>
    <x v="2"/>
    <x v="1"/>
    <n v="9932597"/>
    <n v="151700"/>
    <n v="14604"/>
    <n v="10.387565050671"/>
    <n v="680.12852643111501"/>
    <n v="65.475260382333602"/>
  </r>
  <r>
    <x v="2"/>
    <x v="2"/>
    <n v="11138459"/>
    <n v="154746"/>
    <n v="15578"/>
    <n v="9.9336243420207992"/>
    <n v="715.01213249454395"/>
    <n v="71.978978455016602"/>
  </r>
  <r>
    <x v="2"/>
    <x v="3"/>
    <n v="11681303"/>
    <n v="161585"/>
    <n v="15779"/>
    <n v="10.2405095379935"/>
    <n v="740.30692692819605"/>
    <n v="72.292001113964801"/>
  </r>
  <r>
    <x v="2"/>
    <x v="4"/>
    <n v="11244979"/>
    <n v="156145"/>
    <n v="15219"/>
    <n v="10.2598725277614"/>
    <n v="738.87765293383302"/>
    <n v="72.016260527074195"/>
  </r>
  <r>
    <x v="2"/>
    <x v="5"/>
    <n v="11402864"/>
    <n v="154248"/>
    <n v="14993"/>
    <n v="10.2880010671647"/>
    <n v="760.545854732208"/>
    <n v="73.925522535138199"/>
  </r>
  <r>
    <x v="2"/>
    <x v="6"/>
    <n v="11286462"/>
    <n v="154728"/>
    <n v="14866"/>
    <n v="10.408179739001801"/>
    <n v="759.21310372662504"/>
    <n v="72.943888630370694"/>
  </r>
  <r>
    <x v="2"/>
    <x v="7"/>
    <n v="11691696"/>
    <n v="166570"/>
    <n v="15255"/>
    <n v="10.9190429367421"/>
    <n v="766.41730580137698"/>
    <n v="70.190886714294294"/>
  </r>
  <r>
    <x v="2"/>
    <x v="8"/>
    <n v="11571477"/>
    <n v="162185"/>
    <n v="14872"/>
    <n v="10.9053926842388"/>
    <n v="778.071342119419"/>
    <n v="71.347393408761604"/>
  </r>
  <r>
    <x v="2"/>
    <x v="9"/>
    <n v="11739250"/>
    <n v="159324"/>
    <n v="13968"/>
    <n v="11.4063573883162"/>
    <n v="840.43886025200504"/>
    <n v="73.681617333232893"/>
  </r>
  <r>
    <x v="3"/>
    <x v="0"/>
    <n v="26251862"/>
    <n v="265747"/>
    <n v="18721"/>
    <n v="14.195128465359801"/>
    <n v="1402.2681480690101"/>
    <n v="98.785167847614503"/>
  </r>
  <r>
    <x v="3"/>
    <x v="1"/>
    <n v="35139951"/>
    <n v="307550"/>
    <n v="20303"/>
    <n v="15.148007683593599"/>
    <n v="1730.77628921834"/>
    <n v="114.25768492928"/>
  </r>
  <r>
    <x v="3"/>
    <x v="2"/>
    <n v="37296151"/>
    <n v="313998"/>
    <n v="20648"/>
    <n v="15.207187136768701"/>
    <n v="1806.28395001937"/>
    <n v="118.778307505143"/>
  </r>
  <r>
    <x v="3"/>
    <x v="3"/>
    <n v="37312620.5"/>
    <n v="314483"/>
    <n v="20588"/>
    <n v="15.2750631435788"/>
    <n v="1812.34799397707"/>
    <n v="118.64749604907099"/>
  </r>
  <r>
    <x v="3"/>
    <x v="4"/>
    <n v="33183400"/>
    <n v="293172"/>
    <n v="19947"/>
    <n v="14.697548503534399"/>
    <n v="1663.5784829798999"/>
    <n v="113.18748038694"/>
  </r>
  <r>
    <x v="3"/>
    <x v="5"/>
    <n v="28996590.5"/>
    <n v="270380"/>
    <n v="18507"/>
    <n v="14.609607175663299"/>
    <n v="1566.7904306478599"/>
    <n v="107.243843849397"/>
  </r>
  <r>
    <x v="3"/>
    <x v="6"/>
    <n v="25463315"/>
    <n v="251991"/>
    <n v="16858"/>
    <n v="14.947858583461899"/>
    <n v="1510.4588326017299"/>
    <n v="101.048509668996"/>
  </r>
  <r>
    <x v="3"/>
    <x v="7"/>
    <n v="25616678"/>
    <n v="260549"/>
    <n v="16522"/>
    <n v="15.7698220554412"/>
    <n v="1550.4586611790301"/>
    <n v="98.318082203347601"/>
  </r>
  <r>
    <x v="3"/>
    <x v="8"/>
    <n v="27534812.5"/>
    <n v="293872"/>
    <n v="17731"/>
    <n v="16.5739101009531"/>
    <n v="1552.91932209125"/>
    <n v="93.6966179152829"/>
  </r>
  <r>
    <x v="3"/>
    <x v="9"/>
    <n v="29791398"/>
    <n v="318767"/>
    <n v="18867"/>
    <n v="16.895478878464999"/>
    <n v="1579.02146605184"/>
    <n v="93.458224973099504"/>
  </r>
  <r>
    <x v="4"/>
    <x v="0"/>
    <n v="16221639"/>
    <n v="198383"/>
    <n v="11411"/>
    <n v="17.385242310051702"/>
    <n v="1421.5790903514201"/>
    <n v="81.769299788792395"/>
  </r>
  <r>
    <x v="4"/>
    <x v="1"/>
    <n v="17412820.120000001"/>
    <n v="205538"/>
    <n v="11494"/>
    <n v="17.882199408386999"/>
    <n v="1514.94867931095"/>
    <n v="84.718252196674101"/>
  </r>
  <r>
    <x v="4"/>
    <x v="2"/>
    <n v="18733794"/>
    <n v="226997"/>
    <n v="12131"/>
    <n v="18.712142444975701"/>
    <n v="1544.2909900255499"/>
    <n v="82.528817561465601"/>
  </r>
  <r>
    <x v="4"/>
    <x v="3"/>
    <n v="19387428"/>
    <n v="246996"/>
    <n v="13343"/>
    <n v="18.511279322491198"/>
    <n v="1453.0036723375599"/>
    <n v="78.492882475829603"/>
  </r>
  <r>
    <x v="4"/>
    <x v="4"/>
    <n v="19934702"/>
    <n v="273226"/>
    <n v="13763"/>
    <n v="19.852212453680199"/>
    <n v="1448.42708711763"/>
    <n v="72.960486922913603"/>
  </r>
  <r>
    <x v="4"/>
    <x v="5"/>
    <n v="20593472"/>
    <n v="290944"/>
    <n v="14284"/>
    <n v="20.3685242229067"/>
    <n v="1441.7160459255099"/>
    <n v="70.781566212054599"/>
  </r>
  <r>
    <x v="4"/>
    <x v="6"/>
    <n v="19078398"/>
    <n v="282199"/>
    <n v="14099"/>
    <n v="20.015533016526"/>
    <n v="1353.17384211646"/>
    <n v="67.606185705831706"/>
  </r>
  <r>
    <x v="4"/>
    <x v="7"/>
    <n v="19438679.5"/>
    <n v="284497"/>
    <n v="14519"/>
    <n v="19.594806804876399"/>
    <n v="1338.8442385839201"/>
    <n v="68.326483231809107"/>
  </r>
  <r>
    <x v="4"/>
    <x v="8"/>
    <n v="19378086"/>
    <n v="281323"/>
    <n v="14274"/>
    <n v="19.7087711923777"/>
    <n v="1357.5792349726801"/>
    <n v="68.881982632063497"/>
  </r>
  <r>
    <x v="4"/>
    <x v="9"/>
    <n v="19581544"/>
    <n v="281110"/>
    <n v="14375"/>
    <n v="19.555478260869599"/>
    <n v="1362.19436521739"/>
    <n v="69.657941730995006"/>
  </r>
  <r>
    <x v="5"/>
    <x v="0"/>
    <n v="40717185.25"/>
    <n v="468065"/>
    <n v="45340"/>
    <n v="10.3234450816056"/>
    <n v="898.04113917071004"/>
    <n v="86.990450578445305"/>
  </r>
  <r>
    <x v="5"/>
    <x v="1"/>
    <n v="47870683.5"/>
    <n v="509064"/>
    <n v="49760"/>
    <n v="10.23038585209"/>
    <n v="962.03142081993599"/>
    <n v="94.036670241855603"/>
  </r>
  <r>
    <x v="5"/>
    <x v="2"/>
    <n v="56406016.359999999"/>
    <n v="539361"/>
    <n v="54753"/>
    <n v="9.8508026957427006"/>
    <n v="1030.1904253648199"/>
    <n v="104.579338068566"/>
  </r>
  <r>
    <x v="5"/>
    <x v="3"/>
    <n v="62735615.5"/>
    <n v="554571"/>
    <n v="59662"/>
    <n v="9.2952130334216108"/>
    <n v="1051.5171382119299"/>
    <n v="113.124587293602"/>
  </r>
  <r>
    <x v="5"/>
    <x v="4"/>
    <n v="60023525.5"/>
    <n v="504765"/>
    <n v="57026"/>
    <n v="8.8514887945849292"/>
    <n v="1052.5641900185899"/>
    <n v="118.913802462532"/>
  </r>
  <r>
    <x v="5"/>
    <x v="5"/>
    <n v="55928324"/>
    <n v="487828"/>
    <n v="55073"/>
    <n v="8.85784322626332"/>
    <n v="1015.53073193761"/>
    <n v="114.647629902343"/>
  </r>
  <r>
    <x v="5"/>
    <x v="6"/>
    <n v="52711706"/>
    <n v="468997"/>
    <n v="53888"/>
    <n v="8.7031806710213804"/>
    <n v="978.17150385985803"/>
    <n v="112.39241615618"/>
  </r>
  <r>
    <x v="5"/>
    <x v="7"/>
    <n v="50552611.5"/>
    <n v="466100"/>
    <n v="52533"/>
    <n v="8.8725182266384905"/>
    <n v="962.30201016503895"/>
    <n v="108.45872452263499"/>
  </r>
  <r>
    <x v="5"/>
    <x v="8"/>
    <n v="52057645"/>
    <n v="502206"/>
    <n v="55602"/>
    <n v="9.0321571166504793"/>
    <n v="936.25490090284495"/>
    <n v="103.65795111966"/>
  </r>
  <r>
    <x v="5"/>
    <x v="9"/>
    <n v="52906600.350000001"/>
    <n v="529677"/>
    <n v="51839"/>
    <n v="10.217731823530499"/>
    <n v="1020.59453982523"/>
    <n v="99.884647341681799"/>
  </r>
  <r>
    <x v="6"/>
    <x v="0"/>
    <n v="228232825.19999999"/>
    <n v="2530674"/>
    <n v="209821"/>
    <n v="12.061109231201799"/>
    <n v="1087.75015465564"/>
    <n v="90.186576856600297"/>
  </r>
  <r>
    <x v="6"/>
    <x v="1"/>
    <n v="235322513.40000001"/>
    <n v="2648491"/>
    <n v="213542"/>
    <n v="12.402670200709901"/>
    <n v="1101.99639134222"/>
    <n v="88.851543539321099"/>
  </r>
  <r>
    <x v="6"/>
    <x v="2"/>
    <n v="235446876.5"/>
    <n v="2770753"/>
    <n v="216088"/>
    <n v="12.8223362704084"/>
    <n v="1089.5879294546701"/>
    <n v="84.975772470516105"/>
  </r>
  <r>
    <x v="6"/>
    <x v="3"/>
    <n v="232144762.5"/>
    <n v="2797869"/>
    <n v="213890"/>
    <n v="13.0808780214129"/>
    <n v="1085.34649820001"/>
    <n v="82.971991361997297"/>
  </r>
  <r>
    <x v="6"/>
    <x v="4"/>
    <n v="208988418.65000001"/>
    <n v="2668365"/>
    <n v="197953"/>
    <n v="13.479790657378301"/>
    <n v="1055.7476706591999"/>
    <n v="78.320776449248896"/>
  </r>
  <r>
    <x v="6"/>
    <x v="5"/>
    <n v="189398584.81"/>
    <n v="2577152"/>
    <n v="182949"/>
    <n v="14.0867236224303"/>
    <n v="1035.2534575756099"/>
    <n v="73.491429612999198"/>
  </r>
  <r>
    <x v="6"/>
    <x v="6"/>
    <n v="174401749"/>
    <n v="2444867"/>
    <n v="170071"/>
    <n v="14.3755666750945"/>
    <n v="1025.464359003"/>
    <n v="71.333839018646003"/>
  </r>
  <r>
    <x v="6"/>
    <x v="7"/>
    <n v="162031046"/>
    <n v="2261950"/>
    <n v="146509"/>
    <n v="15.438983270652299"/>
    <n v="1105.9460237937601"/>
    <n v="71.633345564667707"/>
  </r>
  <r>
    <x v="6"/>
    <x v="8"/>
    <n v="158997165.5"/>
    <n v="2240291"/>
    <n v="145945"/>
    <n v="15.350241529343201"/>
    <n v="1089.4320840042501"/>
    <n v="70.971657476640303"/>
  </r>
  <r>
    <x v="6"/>
    <x v="9"/>
    <n v="156480162.19999999"/>
    <n v="2223403"/>
    <n v="145857"/>
    <n v="15.243718162309699"/>
    <n v="1072.8327210898301"/>
    <n v="70.3786772798274"/>
  </r>
  <r>
    <x v="7"/>
    <x v="0"/>
    <n v="8694352"/>
    <n v="102811"/>
    <n v="11426"/>
    <n v="8.9979870470855907"/>
    <n v="760.92700857693001"/>
    <n v="84.566359630778805"/>
  </r>
  <r>
    <x v="7"/>
    <x v="1"/>
    <n v="10294223"/>
    <n v="121826"/>
    <n v="14070"/>
    <n v="8.6585643212508892"/>
    <n v="731.64342572850001"/>
    <n v="84.499392576297396"/>
  </r>
  <r>
    <x v="7"/>
    <x v="2"/>
    <n v="11602154.5"/>
    <n v="125640"/>
    <n v="16132"/>
    <n v="7.7882469625588904"/>
    <n v="719.20124597074096"/>
    <n v="92.344432505571504"/>
  </r>
  <r>
    <x v="7"/>
    <x v="3"/>
    <n v="13861302"/>
    <n v="135979"/>
    <n v="16632"/>
    <n v="8.1757455507455497"/>
    <n v="833.41161616161605"/>
    <n v="101.937078519477"/>
  </r>
  <r>
    <x v="7"/>
    <x v="4"/>
    <n v="14126474"/>
    <n v="133700"/>
    <n v="16117"/>
    <n v="8.2955885090277306"/>
    <n v="876.49525345908103"/>
    <n v="105.657995512341"/>
  </r>
  <r>
    <x v="7"/>
    <x v="5"/>
    <n v="12961739"/>
    <n v="128136"/>
    <n v="14754"/>
    <n v="8.6848312322082108"/>
    <n v="878.52372238037105"/>
    <n v="101.156107573203"/>
  </r>
  <r>
    <x v="7"/>
    <x v="6"/>
    <n v="12622326"/>
    <n v="121033"/>
    <n v="13715"/>
    <n v="8.8248632883704001"/>
    <n v="920.33000364564396"/>
    <n v="104.28830153759699"/>
  </r>
  <r>
    <x v="7"/>
    <x v="7"/>
    <n v="13166016"/>
    <n v="131489"/>
    <n v="13886"/>
    <n v="9.4691775889384999"/>
    <n v="948.15036727639404"/>
    <n v="100.130170584612"/>
  </r>
  <r>
    <x v="7"/>
    <x v="8"/>
    <n v="13887630"/>
    <n v="140930"/>
    <n v="14173"/>
    <n v="9.9435546461581907"/>
    <n v="979.86523671770306"/>
    <n v="98.542751720712403"/>
  </r>
  <r>
    <x v="7"/>
    <x v="9"/>
    <n v="13967717"/>
    <n v="145524"/>
    <n v="14141"/>
    <n v="10.290927091436201"/>
    <n v="987.74605756311405"/>
    <n v="95.982222863582606"/>
  </r>
  <r>
    <x v="8"/>
    <x v="0"/>
    <n v="30399591"/>
    <n v="297025"/>
    <n v="41995"/>
    <n v="7.0728658173592098"/>
    <n v="723.88596261459702"/>
    <n v="102.346910192745"/>
  </r>
  <r>
    <x v="8"/>
    <x v="1"/>
    <n v="32983255.5"/>
    <n v="325694"/>
    <n v="39331"/>
    <n v="8.2808471688998502"/>
    <n v="838.60709109862501"/>
    <n v="101.270688130577"/>
  </r>
  <r>
    <x v="8"/>
    <x v="2"/>
    <n v="34384873.5"/>
    <n v="349701"/>
    <n v="38162"/>
    <n v="9.1635920549237504"/>
    <n v="901.02388501650898"/>
    <n v="98.326494633987295"/>
  </r>
  <r>
    <x v="8"/>
    <x v="3"/>
    <n v="37083779"/>
    <n v="391077"/>
    <n v="40035"/>
    <n v="9.7683776695391504"/>
    <n v="926.28397652054502"/>
    <n v="94.824750624557296"/>
  </r>
  <r>
    <x v="8"/>
    <x v="4"/>
    <n v="34657220.100000001"/>
    <n v="407925"/>
    <n v="36808"/>
    <n v="11.0825092371224"/>
    <n v="941.56759671810505"/>
    <n v="84.959784519213102"/>
  </r>
  <r>
    <x v="8"/>
    <x v="5"/>
    <n v="31307093.800000001"/>
    <n v="402051"/>
    <n v="33103"/>
    <n v="12.145455094704401"/>
    <n v="945.747932211582"/>
    <n v="77.868463951090803"/>
  </r>
  <r>
    <x v="8"/>
    <x v="6"/>
    <n v="29746586"/>
    <n v="394171"/>
    <n v="31033"/>
    <n v="12.7016724132375"/>
    <n v="958.54690168530306"/>
    <n v="75.466196143298205"/>
  </r>
  <r>
    <x v="8"/>
    <x v="7"/>
    <n v="38562865"/>
    <n v="496475"/>
    <n v="38886"/>
    <n v="12.7674484390269"/>
    <n v="991.69019698606201"/>
    <n v="77.673326955033005"/>
  </r>
  <r>
    <x v="8"/>
    <x v="8"/>
    <n v="40485076"/>
    <n v="515042"/>
    <n v="40415"/>
    <n v="12.7438327353705"/>
    <n v="1001.73391067673"/>
    <n v="78.605387521794299"/>
  </r>
  <r>
    <x v="8"/>
    <x v="9"/>
    <n v="40719798"/>
    <n v="537040"/>
    <n v="40827"/>
    <n v="13.1540402184829"/>
    <n v="997.37423763685797"/>
    <n v="75.822653806047995"/>
  </r>
  <r>
    <x v="9"/>
    <x v="0"/>
    <n v="101330739.5"/>
    <n v="700394"/>
    <n v="64357"/>
    <n v="10.882949795670999"/>
    <n v="1574.50999114315"/>
    <n v="144.67676693403999"/>
  </r>
  <r>
    <x v="9"/>
    <x v="1"/>
    <n v="105527180.90000001"/>
    <n v="710091"/>
    <n v="62802"/>
    <n v="11.306821438807701"/>
    <n v="1680.3156093754999"/>
    <n v="148.61078495573099"/>
  </r>
  <r>
    <x v="9"/>
    <x v="2"/>
    <n v="112156797.8"/>
    <n v="753880"/>
    <n v="65194"/>
    <n v="11.563640825842899"/>
    <n v="1720.3546001165801"/>
    <n v="148.772746060381"/>
  </r>
  <r>
    <x v="9"/>
    <x v="3"/>
    <n v="117648079"/>
    <n v="778635"/>
    <n v="68793"/>
    <n v="11.3185207797305"/>
    <n v="1710.1751486343101"/>
    <n v="151.09528726553501"/>
  </r>
  <r>
    <x v="9"/>
    <x v="4"/>
    <n v="117273339.78"/>
    <n v="751675"/>
    <n v="67754"/>
    <n v="11.094178941464699"/>
    <n v="1730.86961330696"/>
    <n v="156.016017268101"/>
  </r>
  <r>
    <x v="9"/>
    <x v="5"/>
    <n v="110840757.5"/>
    <n v="728106"/>
    <n v="63190"/>
    <n v="11.522487735401199"/>
    <n v="1754.0869995252399"/>
    <n v="152.231622181386"/>
  </r>
  <r>
    <x v="9"/>
    <x v="6"/>
    <n v="102555390.5"/>
    <n v="699322"/>
    <n v="59908"/>
    <n v="11.6732656740335"/>
    <n v="1711.8813931361401"/>
    <n v="146.64974146387499"/>
  </r>
  <r>
    <x v="9"/>
    <x v="7"/>
    <n v="97044745.340000004"/>
    <n v="735453"/>
    <n v="62381"/>
    <n v="11.7896955803851"/>
    <n v="1555.6779362305799"/>
    <n v="131.95234140047"/>
  </r>
  <r>
    <x v="9"/>
    <x v="8"/>
    <n v="91811424.310000002"/>
    <n v="748414"/>
    <n v="61749"/>
    <n v="12.120261056859199"/>
    <n v="1486.8487637046801"/>
    <n v="122.67464840315699"/>
  </r>
  <r>
    <x v="9"/>
    <x v="9"/>
    <n v="93868043.840000004"/>
    <n v="831483"/>
    <n v="65157"/>
    <n v="12.761222892398401"/>
    <n v="1440.64404192949"/>
    <n v="112.89231871246901"/>
  </r>
  <r>
    <x v="10"/>
    <x v="0"/>
    <n v="58938"/>
    <n v="398"/>
    <n v="100"/>
    <n v="3.98"/>
    <n v="589.38"/>
    <n v="148.085427135678"/>
  </r>
  <r>
    <x v="10"/>
    <x v="1"/>
    <n v="38018"/>
    <n v="255"/>
    <n v="56"/>
    <n v="4.5535714285714297"/>
    <n v="678.892857142857"/>
    <n v="149.09019607843101"/>
  </r>
  <r>
    <x v="10"/>
    <x v="2"/>
    <n v="28849"/>
    <n v="261"/>
    <n v="85"/>
    <n v="3.0705882352941201"/>
    <n v="339.4"/>
    <n v="110.53256704980799"/>
  </r>
  <r>
    <x v="10"/>
    <x v="3"/>
    <n v="48539"/>
    <n v="398"/>
    <n v="109"/>
    <n v="3.6513761467889898"/>
    <n v="445.31192660550499"/>
    <n v="121.957286432161"/>
  </r>
  <r>
    <x v="10"/>
    <x v="4"/>
    <n v="88816"/>
    <n v="884"/>
    <n v="119"/>
    <n v="7.4285714285714297"/>
    <n v="746.35294117647095"/>
    <n v="100.470588235294"/>
  </r>
  <r>
    <x v="10"/>
    <x v="5"/>
    <n v="97329"/>
    <n v="499"/>
    <n v="97"/>
    <n v="5.1443298969072204"/>
    <n v="1003.3917525773199"/>
    <n v="195.048096192385"/>
  </r>
  <r>
    <x v="10"/>
    <x v="6"/>
    <n v="102947"/>
    <n v="450"/>
    <n v="90"/>
    <n v="5"/>
    <n v="1143.8555555555599"/>
    <n v="228.771111111111"/>
  </r>
  <r>
    <x v="10"/>
    <x v="7"/>
    <n v="71503"/>
    <n v="678"/>
    <n v="63"/>
    <n v="10.7619047619048"/>
    <n v="1134.9682539682501"/>
    <n v="105.461651917404"/>
  </r>
  <r>
    <x v="10"/>
    <x v="8"/>
    <n v="94931"/>
    <n v="1033"/>
    <n v="82"/>
    <n v="12.597560975609801"/>
    <n v="1157.69512195122"/>
    <n v="91.898354307841302"/>
  </r>
  <r>
    <x v="10"/>
    <x v="9"/>
    <n v="70280"/>
    <n v="765"/>
    <n v="116"/>
    <n v="6.5948275862069003"/>
    <n v="605.86206896551698"/>
    <n v="91.869281045751606"/>
  </r>
  <r>
    <x v="11"/>
    <x v="0"/>
    <n v="651127"/>
    <n v="6050"/>
    <n v="719"/>
    <n v="8.4144645340750994"/>
    <n v="905.60083449235105"/>
    <n v="107.624297520661"/>
  </r>
  <r>
    <x v="11"/>
    <x v="1"/>
    <n v="596265"/>
    <n v="5019"/>
    <n v="664"/>
    <n v="7.5587349397590398"/>
    <n v="897.98945783132501"/>
    <n v="118.801554094441"/>
  </r>
  <r>
    <x v="11"/>
    <x v="2"/>
    <n v="494257"/>
    <n v="5152"/>
    <n v="633"/>
    <n v="8.1390205371248001"/>
    <n v="780.81674565560797"/>
    <n v="95.934976708074501"/>
  </r>
  <r>
    <x v="11"/>
    <x v="3"/>
    <n v="1079587"/>
    <n v="11740"/>
    <n v="1253"/>
    <n v="9.3695131683958497"/>
    <n v="861.60175578611302"/>
    <n v="91.958006814310096"/>
  </r>
  <r>
    <x v="11"/>
    <x v="4"/>
    <n v="1415294"/>
    <n v="13936"/>
    <n v="1370"/>
    <n v="10.172262773722601"/>
    <n v="1033.0613138686099"/>
    <n v="101.55668771527"/>
  </r>
  <r>
    <x v="11"/>
    <x v="5"/>
    <n v="1338287"/>
    <n v="11700"/>
    <n v="1215"/>
    <n v="9.6296296296296298"/>
    <n v="1101.4707818930001"/>
    <n v="114.383504273504"/>
  </r>
  <r>
    <x v="11"/>
    <x v="6"/>
    <n v="1206550"/>
    <n v="8549"/>
    <n v="983"/>
    <n v="8.6968463886063105"/>
    <n v="1227.4160732451701"/>
    <n v="141.13346590244501"/>
  </r>
  <r>
    <x v="11"/>
    <x v="7"/>
    <n v="1049303"/>
    <n v="12373"/>
    <n v="929"/>
    <n v="13.318622174381099"/>
    <n v="1129.49730893434"/>
    <n v="84.805867614968093"/>
  </r>
  <r>
    <x v="11"/>
    <x v="8"/>
    <n v="1115563"/>
    <n v="13637"/>
    <n v="923"/>
    <n v="14.7746478873239"/>
    <n v="1208.62730227519"/>
    <n v="81.804135806995703"/>
  </r>
  <r>
    <x v="11"/>
    <x v="9"/>
    <n v="1298000.5"/>
    <n v="17337"/>
    <n v="1214"/>
    <n v="14.280889621087301"/>
    <n v="1069.1931630972001"/>
    <n v="74.868806598604195"/>
  </r>
  <r>
    <x v="12"/>
    <x v="0"/>
    <n v="22609047"/>
    <n v="304770"/>
    <n v="15810"/>
    <n v="19.277039848197301"/>
    <n v="1430.0472485768501"/>
    <n v="74.183964957180805"/>
  </r>
  <r>
    <x v="12"/>
    <x v="1"/>
    <n v="28384707"/>
    <n v="377291"/>
    <n v="18365"/>
    <n v="20.544023958616901"/>
    <n v="1545.5870950177"/>
    <n v="75.232928959344406"/>
  </r>
  <r>
    <x v="12"/>
    <x v="2"/>
    <n v="32853639"/>
    <n v="445229"/>
    <n v="21230"/>
    <n v="20.971691003297199"/>
    <n v="1547.5100800753701"/>
    <n v="73.790429194863805"/>
  </r>
  <r>
    <x v="12"/>
    <x v="3"/>
    <n v="41780286"/>
    <n v="562616"/>
    <n v="25772"/>
    <n v="21.8305137358373"/>
    <n v="1621.1503181747601"/>
    <n v="74.260749783155802"/>
  </r>
  <r>
    <x v="12"/>
    <x v="4"/>
    <n v="43002589"/>
    <n v="587515"/>
    <n v="27678"/>
    <n v="21.226786617530198"/>
    <n v="1553.67400101163"/>
    <n v="73.194027386534799"/>
  </r>
  <r>
    <x v="12"/>
    <x v="5"/>
    <n v="44047216"/>
    <n v="614824"/>
    <n v="29800"/>
    <n v="20.631677852349"/>
    <n v="1478.0944966443001"/>
    <n v="71.641991854579501"/>
  </r>
  <r>
    <x v="12"/>
    <x v="6"/>
    <n v="44653389"/>
    <n v="626708"/>
    <n v="30919"/>
    <n v="20.269348944015"/>
    <n v="1444.20547236327"/>
    <n v="71.250708463909803"/>
  </r>
  <r>
    <x v="12"/>
    <x v="7"/>
    <n v="45612417"/>
    <n v="647397"/>
    <n v="31752"/>
    <n v="20.3891723356009"/>
    <n v="1436.5210695389301"/>
    <n v="70.455094787278895"/>
  </r>
  <r>
    <x v="12"/>
    <x v="8"/>
    <n v="43406295"/>
    <n v="616443"/>
    <n v="30635"/>
    <n v="20.122180512485699"/>
    <n v="1416.8857515913201"/>
    <n v="70.414125880251703"/>
  </r>
  <r>
    <x v="12"/>
    <x v="9"/>
    <n v="42317249"/>
    <n v="608236"/>
    <n v="29409"/>
    <n v="20.6819681050019"/>
    <n v="1438.9217246421199"/>
    <n v="69.573732893153306"/>
  </r>
  <r>
    <x v="13"/>
    <x v="0"/>
    <n v="2010"/>
    <n v="6"/>
    <n v="2"/>
    <n v="3"/>
    <n v="1005"/>
    <n v="335"/>
  </r>
  <r>
    <x v="13"/>
    <x v="1"/>
    <n v="910"/>
    <n v="4"/>
    <n v="2"/>
    <n v="2"/>
    <n v="455"/>
    <n v="227.5"/>
  </r>
  <r>
    <x v="13"/>
    <x v="2"/>
    <n v="4728"/>
    <n v="16"/>
    <n v="9"/>
    <n v="1.7777777777777799"/>
    <n v="525.33333333333303"/>
    <n v="295.5"/>
  </r>
  <r>
    <x v="13"/>
    <x v="3"/>
    <n v="31239"/>
    <n v="224"/>
    <n v="99"/>
    <n v="2.2626262626262599"/>
    <n v="315.54545454545502"/>
    <n v="139.45982142857099"/>
  </r>
  <r>
    <x v="13"/>
    <x v="4"/>
    <n v="4200"/>
    <n v="44"/>
    <n v="8"/>
    <n v="5.5"/>
    <n v="525"/>
    <n v="95.454545454545496"/>
  </r>
  <r>
    <x v="13"/>
    <x v="5"/>
    <n v="10601"/>
    <n v="137"/>
    <n v="33"/>
    <n v="4.1515151515151496"/>
    <n v="321.24242424242402"/>
    <n v="77.379562043795602"/>
  </r>
  <r>
    <x v="13"/>
    <x v="6"/>
    <n v="3695"/>
    <n v="81"/>
    <n v="17"/>
    <n v="4.7647058823529402"/>
    <n v="217.35294117647101"/>
    <n v="45.617283950617299"/>
  </r>
  <r>
    <x v="13"/>
    <x v="7"/>
    <n v="3873"/>
    <n v="78"/>
    <n v="12"/>
    <n v="6.5"/>
    <n v="322.75"/>
    <n v="49.653846153846203"/>
  </r>
  <r>
    <x v="13"/>
    <x v="8"/>
    <n v="20843"/>
    <n v="290"/>
    <n v="34"/>
    <n v="8.5294117647058805"/>
    <n v="613.02941176470597"/>
    <n v="71.872413793103505"/>
  </r>
  <r>
    <x v="13"/>
    <x v="9"/>
    <n v="25182"/>
    <n v="279"/>
    <n v="24"/>
    <n v="11.625"/>
    <n v="1049.25"/>
    <n v="90.258064516128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dataPosition="0" applyNumberFormats="0" applyBorderFormats="0" applyFontFormats="0" applyPatternFormats="0" applyAlignmentFormats="0" applyWidthHeightFormats="1" dataCaption="Data" missingCaption="-" updatedVersion="3" showMemberPropertyTips="0" itemPrintTitles="1" createdVersion="1" indent="0" compact="0" compactData="0" gridDropZones="1">
  <location ref="B12:AI29" firstHeaderRow="1" firstDataRow="3" firstDataCol="1" rowPageCount="1" colPageCount="1"/>
  <pivotFields count="6">
    <pivotField axis="axisCol" compact="0" numFmtId="1" outline="0" subtotalTop="0" includeNewItemsInFilter="1">
      <items count="11">
        <item x="0"/>
        <item x="1"/>
        <item x="2"/>
        <item x="3"/>
        <item x="4"/>
        <item x="5"/>
        <item x="6"/>
        <item x="7"/>
        <item x="8"/>
        <item x="9"/>
        <item t="default"/>
      </items>
    </pivotField>
    <pivotField name="Approved Name" axis="axisPage" compact="0" outline="0" subtotalTop="0" showAll="0" includeNewItemsInFilter="1">
      <items count="6">
        <item x="0"/>
        <item x="1"/>
        <item x="2"/>
        <item x="3"/>
        <item x="4"/>
        <item t="default"/>
      </items>
    </pivotField>
    <pivotField axis="axisRow" compact="0" outline="0" subtotalTop="0" showAll="0" includeNewItemsInFilter="1">
      <items count="15">
        <item x="0"/>
        <item x="1"/>
        <item x="2"/>
        <item x="3"/>
        <item x="4"/>
        <item x="5"/>
        <item x="6"/>
        <item x="7"/>
        <item x="8"/>
        <item x="9"/>
        <item x="13"/>
        <item x="10"/>
        <item x="11"/>
        <item x="12"/>
        <item t="default"/>
      </items>
    </pivotField>
    <pivotField dataField="1" compact="0" outline="0" subtotalTop="0" showAll="0" includeNewItemsInFilter="1"/>
    <pivotField dataField="1" compact="0" outline="0" subtotalTop="0" showAll="0" includeNewItemsInFilter="1" defaultSubtotal="0"/>
    <pivotField dataField="1" compact="0" outline="0" subtotalTop="0" showAll="0" includeNewItemsInFilter="1" defaultSubtota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r="1" i="1">
      <x v="1"/>
    </i>
    <i r="1" i="1">
      <x v="2"/>
    </i>
    <i r="1" i="1">
      <x v="3"/>
    </i>
    <i r="1" i="1">
      <x v="4"/>
    </i>
    <i r="1" i="1">
      <x v="5"/>
    </i>
    <i r="1" i="1">
      <x v="6"/>
    </i>
    <i r="1" i="1">
      <x v="7"/>
    </i>
    <i r="1" i="1">
      <x v="8"/>
    </i>
    <i r="1" i="1">
      <x v="9"/>
    </i>
    <i i="2">
      <x v="2"/>
      <x/>
    </i>
    <i r="1" i="2">
      <x v="1"/>
    </i>
    <i r="1" i="2">
      <x v="2"/>
    </i>
    <i r="1" i="2">
      <x v="3"/>
    </i>
    <i r="1" i="2">
      <x v="4"/>
    </i>
    <i r="1" i="2">
      <x v="5"/>
    </i>
    <i r="1" i="2">
      <x v="6"/>
    </i>
    <i r="1" i="2">
      <x v="7"/>
    </i>
    <i r="1" i="2">
      <x v="8"/>
    </i>
    <i r="1" i="2">
      <x v="9"/>
    </i>
    <i t="grand">
      <x/>
    </i>
    <i t="grand" i="1">
      <x/>
    </i>
    <i t="grand" i="2">
      <x/>
    </i>
  </colItems>
  <pageFields count="1">
    <pageField fld="1" hier="0"/>
  </pageFields>
  <dataFields count="3">
    <dataField name="Sum of Number of Dispensed Items" fld="3" baseField="0" baseItem="0"/>
    <dataField name="Sum of DI Paid GIC excl. BB" fld="4" baseField="0" baseItem="0"/>
    <dataField name="Sum of DDDs AMS" fld="5" baseField="0" baseItem="0"/>
  </dataFields>
  <formats count="8">
    <format dxfId="15">
      <pivotArea dataOnly="0" labelOnly="1" outline="0" fieldPosition="0">
        <references count="1">
          <reference field="1" count="0"/>
        </references>
      </pivotArea>
    </format>
    <format dxfId="14">
      <pivotArea type="all" dataOnly="0" outline="0" fieldPosition="0"/>
    </format>
    <format dxfId="13">
      <pivotArea dataOnly="0" labelOnly="1" outline="0" fieldPosition="0">
        <references count="1">
          <reference field="1" count="1">
            <x v="1"/>
          </reference>
        </references>
      </pivotArea>
    </format>
    <format dxfId="12">
      <pivotArea dataOnly="0" labelOnly="1" outline="0" fieldPosition="0">
        <references count="1">
          <reference field="1" count="0"/>
        </references>
      </pivotArea>
    </format>
    <format dxfId="11">
      <pivotArea type="all" dataOnly="0" outline="0" fieldPosition="0"/>
    </format>
    <format dxfId="10">
      <pivotArea type="all" dataOnly="0" outline="0" fieldPosition="0"/>
    </format>
    <format dxfId="9">
      <pivotArea field="1" type="button" dataOnly="0" labelOnly="1" outline="0" axis="axisPage" fieldPosition="0"/>
    </format>
    <format dxfId="8">
      <pivotArea field="1" type="button" dataOnly="0" labelOnly="1" outline="0" axis="axisPage"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1" dataCaption="Data" updatedVersion="3" showMemberPropertyTips="0" colGrandTotals="0" itemPrintTitles="1" createdVersion="1" indent="0" showHeaders="0" compact="0" compactData="0" gridDropZones="1">
  <location ref="B12:H24" firstHeaderRow="1" firstDataRow="2" firstDataCol="1" rowPageCount="1" colPageCount="1"/>
  <pivotFields count="9">
    <pivotField axis="axisPage" compact="0" outline="0" subtotalTop="0" showAll="0" includeNewItemsInFilter="1">
      <items count="15">
        <item x="0"/>
        <item x="1"/>
        <item x="2"/>
        <item x="3"/>
        <item x="4"/>
        <item x="5"/>
        <item x="6"/>
        <item x="7"/>
        <item x="8"/>
        <item x="9"/>
        <item x="10"/>
        <item x="11"/>
        <item x="12"/>
        <item x="13"/>
        <item t="default"/>
      </items>
    </pivotField>
    <pivotField axis="axisRow" compact="0" numFmtId="1" outline="0" subtotalTop="0" showAll="0" includeNewItemsInFilter="1">
      <items count="15">
        <item m="1" x="10"/>
        <item m="1" x="12"/>
        <item m="1" x="13"/>
        <item m="1" x="11"/>
        <item x="0"/>
        <item x="1"/>
        <item x="2"/>
        <item x="3"/>
        <item x="4"/>
        <item x="5"/>
        <item x="6"/>
        <item x="7"/>
        <item x="8"/>
        <item x="9"/>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defaultSubtotal="0"/>
    <pivotField compact="0" outline="0" subtotalTop="0" showAll="0" includeNewItemsInFilter="1" defaultSubtotal="0"/>
    <pivotField dataField="1" compact="0" outline="0" subtotalTop="0" showAll="0" includeNewItemsInFilter="1" defaultSubtotal="0"/>
  </pivotFields>
  <rowFields count="1">
    <field x="1"/>
  </rowFields>
  <rowItems count="11">
    <i>
      <x v="4"/>
    </i>
    <i>
      <x v="5"/>
    </i>
    <i>
      <x v="6"/>
    </i>
    <i>
      <x v="7"/>
    </i>
    <i>
      <x v="8"/>
    </i>
    <i>
      <x v="9"/>
    </i>
    <i>
      <x v="10"/>
    </i>
    <i>
      <x v="11"/>
    </i>
    <i>
      <x v="12"/>
    </i>
    <i>
      <x v="13"/>
    </i>
    <i t="grand">
      <x/>
    </i>
  </rowItems>
  <colFields count="1">
    <field x="-2"/>
  </colFields>
  <colItems count="6">
    <i>
      <x/>
    </i>
    <i i="1">
      <x v="1"/>
    </i>
    <i i="2">
      <x v="2"/>
    </i>
    <i i="3">
      <x v="3"/>
    </i>
    <i i="4">
      <x v="4"/>
    </i>
    <i i="5">
      <x v="5"/>
    </i>
  </colItems>
  <pageFields count="1">
    <pageField fld="0" hier="0"/>
  </pageFields>
  <dataFields count="6">
    <dataField name="Sum of DI Paid GIC excl. BB" fld="2" baseField="0" baseItem="0"/>
    <dataField name="Sum of CP Methadone Dispensing Fee Paid" fld="3" baseField="0" baseItem="0"/>
    <dataField name="Sum of CP Supervised Dispensing Fee Paid" fld="4" baseField="0" baseItem="0"/>
    <dataField name="Sum of CP Payment Amount" fld="6" baseField="0" baseItem="0"/>
    <dataField name="Sum of Adjustment Amount" fld="5" baseField="0" baseItem="0"/>
    <dataField name="Sum of Total cost per 1,000 population" fld="8" baseField="0" baseItem="0"/>
  </dataFields>
  <formats count="3">
    <format dxfId="7">
      <pivotArea type="all" dataOnly="0" outline="0" fieldPosition="0"/>
    </format>
    <format dxfId="6">
      <pivotArea field="0" type="button" dataOnly="0" labelOnly="1" outline="0" axis="axisPage" fieldPosition="0"/>
    </format>
    <format dxfId="5">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2" applyNumberFormats="0" applyBorderFormats="0" applyFontFormats="0" applyPatternFormats="0" applyAlignmentFormats="0" applyWidthHeightFormats="1" dataCaption="Data" updatedVersion="3" showMemberPropertyTips="0" itemPrintTitles="1" createdVersion="1" indent="0" compact="0" compactData="0" gridDropZones="1">
  <location ref="B11:E23" firstHeaderRow="1" firstDataRow="2" firstDataCol="1" rowPageCount="1" colPageCount="1"/>
  <pivotFields count="8">
    <pivotField axis="axisPage" compact="0" outline="0" subtotalTop="0" showAll="0" includeNewItemsInFilter="1">
      <items count="16">
        <item x="0"/>
        <item x="1"/>
        <item x="2"/>
        <item x="3"/>
        <item x="4"/>
        <item x="5"/>
        <item x="6"/>
        <item x="7"/>
        <item x="8"/>
        <item x="9"/>
        <item x="10"/>
        <item x="11"/>
        <item x="12"/>
        <item x="13"/>
        <item m="1" x="14"/>
        <item t="default"/>
      </items>
    </pivotField>
    <pivotField axis="axisRow" compact="0" numFmtId="1" outline="0" subtotalTop="0" showAll="0" includeNewItemsInFilter="1" sortType="ascending">
      <items count="14">
        <item m="1" x="11"/>
        <item m="1" x="12"/>
        <item m="1" x="10"/>
        <item x="0"/>
        <item x="1"/>
        <item x="2"/>
        <item x="3"/>
        <item x="4"/>
        <item x="5"/>
        <item x="6"/>
        <item x="7"/>
        <item x="8"/>
        <item x="9"/>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1">
    <i>
      <x v="3"/>
    </i>
    <i>
      <x v="4"/>
    </i>
    <i>
      <x v="5"/>
    </i>
    <i>
      <x v="6"/>
    </i>
    <i>
      <x v="7"/>
    </i>
    <i>
      <x v="8"/>
    </i>
    <i>
      <x v="9"/>
    </i>
    <i>
      <x v="10"/>
    </i>
    <i>
      <x v="11"/>
    </i>
    <i>
      <x v="12"/>
    </i>
    <i t="grand">
      <x/>
    </i>
  </rowItems>
  <colFields count="1">
    <field x="-2"/>
  </colFields>
  <colItems count="3">
    <i>
      <x/>
    </i>
    <i i="1">
      <x v="1"/>
    </i>
    <i i="2">
      <x v="2"/>
    </i>
  </colItems>
  <pageFields count="1">
    <pageField fld="0" hier="0"/>
  </pageFields>
  <dataFields count="3">
    <dataField name="Sum of Dispensed Quantity" fld="2" baseField="0" baseItem="0"/>
    <dataField name="Sum of Number Of Dispensings" fld="3" baseField="0" baseItem="0"/>
    <dataField name="Sum of Number of Dispensed Items" fld="4" baseField="0" baseItem="0"/>
  </dataFields>
  <formats count="5">
    <format dxfId="4">
      <pivotArea type="all" dataOnly="0" outline="0" fieldPosition="0"/>
    </format>
    <format dxfId="3">
      <pivotArea field="0" type="button" dataOnly="0" labelOnly="1" outline="0" axis="axisPage" fieldPosition="0"/>
    </format>
    <format dxfId="2">
      <pivotArea dataOnly="0" labelOnly="1" outline="0" fieldPosition="0">
        <references count="1">
          <reference field="0" count="0"/>
        </references>
      </pivotArea>
    </format>
    <format dxfId="1">
      <pivotArea field="0" type="button" dataOnly="0" labelOnly="1" outline="0" axis="axisPage" fieldPosition="0"/>
    </format>
    <format dxfId="0">
      <pivotArea dataOnly="0" labelOnly="1" outline="0" fieldPosition="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aig.collins@nhs.net"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sheetPr codeName="Sheet2">
    <pageSetUpPr fitToPage="1"/>
  </sheetPr>
  <dimension ref="B2:M37"/>
  <sheetViews>
    <sheetView tabSelected="1" zoomScale="85" zoomScaleNormal="85" workbookViewId="0"/>
  </sheetViews>
  <sheetFormatPr defaultRowHeight="12.75"/>
  <cols>
    <col min="1" max="1" width="1.7109375" style="122" customWidth="1"/>
    <col min="2" max="2" width="15.28515625" style="122" customWidth="1"/>
    <col min="3" max="3" width="9.140625" style="122"/>
    <col min="4" max="4" width="32.7109375" style="122" customWidth="1"/>
    <col min="5" max="5" width="6.42578125" style="122" customWidth="1"/>
    <col min="6" max="6" width="12.140625" style="122" customWidth="1"/>
    <col min="7" max="7" width="14.42578125" style="122" customWidth="1"/>
    <col min="8" max="8" width="14.7109375" style="122" customWidth="1"/>
    <col min="9" max="9" width="14.42578125" style="122" customWidth="1"/>
    <col min="10" max="10" width="13.7109375" style="122" customWidth="1"/>
    <col min="11" max="16384" width="9.140625" style="122"/>
  </cols>
  <sheetData>
    <row r="2" spans="2:10" ht="12.75" customHeight="1">
      <c r="J2" s="21" t="s">
        <v>0</v>
      </c>
    </row>
    <row r="4" spans="2:10" ht="50.25" customHeight="1"/>
    <row r="6" spans="2:10" s="32" customFormat="1" ht="17.25" customHeight="1">
      <c r="B6" s="35" t="s">
        <v>35</v>
      </c>
      <c r="C6" s="32" t="s">
        <v>72</v>
      </c>
    </row>
    <row r="7" spans="2:10" s="32" customFormat="1" ht="17.25" customHeight="1">
      <c r="B7" s="35" t="s">
        <v>36</v>
      </c>
      <c r="C7" s="32" t="s">
        <v>196</v>
      </c>
    </row>
    <row r="8" spans="2:10" s="32" customFormat="1" ht="17.25" customHeight="1">
      <c r="B8" s="35" t="s">
        <v>37</v>
      </c>
      <c r="C8" s="32" t="s">
        <v>151</v>
      </c>
    </row>
    <row r="9" spans="2:10" s="32" customFormat="1" ht="18.75" customHeight="1">
      <c r="B9" s="35" t="s">
        <v>38</v>
      </c>
      <c r="C9" s="254" t="s">
        <v>176</v>
      </c>
      <c r="D9" s="254"/>
      <c r="E9" s="254"/>
      <c r="F9" s="254"/>
      <c r="G9" s="254"/>
      <c r="H9" s="254"/>
      <c r="I9" s="254"/>
      <c r="J9" s="254"/>
    </row>
    <row r="10" spans="2:10" s="32" customFormat="1" ht="17.25" customHeight="1">
      <c r="B10" s="35" t="s">
        <v>39</v>
      </c>
      <c r="C10" s="32" t="s">
        <v>197</v>
      </c>
    </row>
    <row r="11" spans="2:10" s="32" customFormat="1" ht="17.25" customHeight="1">
      <c r="B11" s="35" t="s">
        <v>166</v>
      </c>
      <c r="C11" s="32" t="s">
        <v>168</v>
      </c>
      <c r="F11" s="194" t="s">
        <v>167</v>
      </c>
    </row>
    <row r="12" spans="2:10" s="123" customFormat="1" ht="11.25" customHeight="1">
      <c r="B12" s="33"/>
      <c r="C12" s="33"/>
      <c r="D12" s="33"/>
      <c r="E12" s="33"/>
      <c r="F12" s="33"/>
      <c r="G12" s="33"/>
      <c r="H12" s="33"/>
      <c r="I12" s="33"/>
      <c r="J12" s="33"/>
    </row>
    <row r="13" spans="2:10" s="123" customFormat="1" ht="11.25" customHeight="1">
      <c r="B13" s="34"/>
      <c r="C13" s="34"/>
      <c r="D13" s="34"/>
      <c r="E13" s="34"/>
      <c r="F13" s="34"/>
      <c r="G13" s="34"/>
      <c r="H13" s="34"/>
    </row>
    <row r="14" spans="2:10" s="32" customFormat="1" ht="18" customHeight="1">
      <c r="B14" s="35" t="s">
        <v>40</v>
      </c>
      <c r="C14" s="31" t="s">
        <v>41</v>
      </c>
      <c r="D14" s="31" t="s">
        <v>42</v>
      </c>
      <c r="E14" s="31" t="s">
        <v>43</v>
      </c>
    </row>
    <row r="15" spans="2:10" s="32" customFormat="1" ht="18" customHeight="1">
      <c r="B15" s="35"/>
      <c r="C15" s="77">
        <v>1</v>
      </c>
      <c r="D15" s="32" t="s">
        <v>155</v>
      </c>
      <c r="E15" s="32" t="s">
        <v>156</v>
      </c>
    </row>
    <row r="16" spans="2:10" s="32" customFormat="1" ht="18" customHeight="1">
      <c r="B16" s="35"/>
      <c r="C16" s="77">
        <v>2</v>
      </c>
      <c r="D16" s="32" t="s">
        <v>44</v>
      </c>
      <c r="E16" s="32" t="s">
        <v>44</v>
      </c>
    </row>
    <row r="17" spans="2:10" s="32" customFormat="1" ht="30" customHeight="1">
      <c r="C17" s="77">
        <v>3</v>
      </c>
      <c r="D17" s="32" t="s">
        <v>126</v>
      </c>
      <c r="E17" s="255" t="s">
        <v>135</v>
      </c>
      <c r="F17" s="255"/>
      <c r="G17" s="255"/>
      <c r="H17" s="255"/>
      <c r="I17" s="255"/>
      <c r="J17" s="255"/>
    </row>
    <row r="18" spans="2:10" s="32" customFormat="1" ht="30" customHeight="1">
      <c r="C18" s="77">
        <v>4</v>
      </c>
      <c r="D18" s="32" t="s">
        <v>127</v>
      </c>
      <c r="E18" s="255" t="s">
        <v>144</v>
      </c>
      <c r="F18" s="255"/>
      <c r="G18" s="255"/>
      <c r="H18" s="255"/>
      <c r="I18" s="255"/>
      <c r="J18" s="255"/>
    </row>
    <row r="19" spans="2:10" s="32" customFormat="1" ht="18" customHeight="1">
      <c r="C19" s="77">
        <v>5</v>
      </c>
      <c r="D19" s="32" t="s">
        <v>128</v>
      </c>
      <c r="E19" s="32" t="s">
        <v>129</v>
      </c>
    </row>
    <row r="20" spans="2:10" s="32" customFormat="1" ht="18" customHeight="1">
      <c r="C20" s="77">
        <v>6</v>
      </c>
      <c r="D20" s="32" t="s">
        <v>146</v>
      </c>
      <c r="E20" s="32" t="s">
        <v>130</v>
      </c>
    </row>
    <row r="21" spans="2:10" s="32" customFormat="1" ht="18" customHeight="1">
      <c r="C21" s="77">
        <v>7</v>
      </c>
      <c r="D21" s="32" t="s">
        <v>169</v>
      </c>
      <c r="E21" s="32" t="s">
        <v>175</v>
      </c>
    </row>
    <row r="22" spans="2:10" s="32" customFormat="1" ht="30.75" customHeight="1">
      <c r="C22" s="77">
        <v>8</v>
      </c>
      <c r="D22" s="32" t="s">
        <v>148</v>
      </c>
      <c r="E22" s="255" t="s">
        <v>149</v>
      </c>
      <c r="F22" s="255"/>
      <c r="G22" s="255"/>
      <c r="H22" s="255"/>
      <c r="I22" s="255"/>
      <c r="J22" s="255"/>
    </row>
    <row r="23" spans="2:10" ht="12" customHeight="1">
      <c r="B23" s="33"/>
      <c r="C23" s="33"/>
      <c r="D23" s="33"/>
      <c r="E23" s="33"/>
      <c r="F23" s="33"/>
      <c r="G23" s="33"/>
      <c r="H23" s="33"/>
      <c r="I23" s="33"/>
      <c r="J23" s="33"/>
    </row>
    <row r="24" spans="2:10" ht="11.25" customHeight="1">
      <c r="B24" s="34"/>
      <c r="C24" s="34"/>
      <c r="D24" s="34"/>
      <c r="E24" s="34"/>
      <c r="F24" s="34"/>
      <c r="G24" s="34"/>
      <c r="H24" s="34"/>
    </row>
    <row r="25" spans="2:10" ht="18" customHeight="1">
      <c r="B25" s="22" t="s">
        <v>45</v>
      </c>
      <c r="G25" s="22"/>
    </row>
    <row r="26" spans="2:10" s="159" customFormat="1" ht="17.25" customHeight="1">
      <c r="B26" s="31">
        <v>1</v>
      </c>
      <c r="C26" s="32" t="s">
        <v>68</v>
      </c>
      <c r="D26" s="32"/>
      <c r="E26" s="32"/>
      <c r="F26" s="32"/>
      <c r="G26" s="32"/>
      <c r="H26" s="32"/>
      <c r="I26" s="32"/>
      <c r="J26" s="32"/>
    </row>
    <row r="27" spans="2:10" s="159" customFormat="1" ht="17.25" customHeight="1">
      <c r="B27" s="31">
        <v>2</v>
      </c>
      <c r="C27" s="32" t="s">
        <v>69</v>
      </c>
      <c r="D27" s="67"/>
      <c r="E27" s="67"/>
      <c r="F27" s="67"/>
      <c r="G27" s="67"/>
      <c r="H27" s="67"/>
      <c r="I27" s="67"/>
      <c r="J27" s="67"/>
    </row>
    <row r="28" spans="2:10" s="159" customFormat="1" ht="17.25" customHeight="1">
      <c r="B28" s="31">
        <v>4</v>
      </c>
      <c r="C28" s="255" t="s">
        <v>70</v>
      </c>
      <c r="D28" s="255"/>
      <c r="E28" s="255"/>
      <c r="F28" s="255"/>
      <c r="G28" s="255"/>
      <c r="H28" s="255"/>
      <c r="I28" s="255"/>
      <c r="J28" s="255"/>
    </row>
    <row r="29" spans="2:10" s="159" customFormat="1" ht="17.25" customHeight="1">
      <c r="B29" s="31">
        <v>5</v>
      </c>
      <c r="C29" s="32" t="s">
        <v>157</v>
      </c>
      <c r="D29" s="160"/>
      <c r="E29" s="160"/>
      <c r="F29" s="160"/>
      <c r="G29" s="160"/>
      <c r="H29" s="160"/>
      <c r="I29" s="160"/>
      <c r="J29" s="160"/>
    </row>
    <row r="30" spans="2:10" s="159" customFormat="1" ht="17.25" customHeight="1">
      <c r="B30" s="31">
        <v>6</v>
      </c>
      <c r="C30" s="32" t="s">
        <v>71</v>
      </c>
    </row>
    <row r="31" spans="2:10" s="159" customFormat="1" ht="17.25" customHeight="1">
      <c r="B31" s="31">
        <v>7</v>
      </c>
      <c r="C31" s="166" t="s">
        <v>152</v>
      </c>
    </row>
    <row r="32" spans="2:10" s="32" customFormat="1" ht="27" customHeight="1">
      <c r="B32" s="31">
        <v>8</v>
      </c>
      <c r="C32" s="255" t="s">
        <v>164</v>
      </c>
      <c r="D32" s="255"/>
      <c r="E32" s="255"/>
      <c r="F32" s="255"/>
      <c r="G32" s="255"/>
      <c r="H32" s="255"/>
      <c r="I32" s="255"/>
      <c r="J32" s="255"/>
    </row>
    <row r="33" spans="2:13" s="32" customFormat="1" ht="90" customHeight="1">
      <c r="B33" s="31">
        <v>9</v>
      </c>
      <c r="C33" s="255" t="s">
        <v>73</v>
      </c>
      <c r="D33" s="255"/>
      <c r="E33" s="255"/>
      <c r="F33" s="255"/>
      <c r="G33" s="255"/>
      <c r="H33" s="255"/>
      <c r="I33" s="255"/>
      <c r="J33" s="255"/>
      <c r="K33" s="67"/>
      <c r="L33" s="67"/>
      <c r="M33" s="67"/>
    </row>
    <row r="34" spans="2:13" s="151" customFormat="1" ht="29.25" customHeight="1">
      <c r="B34" s="31">
        <v>10</v>
      </c>
      <c r="C34" s="255" t="s">
        <v>193</v>
      </c>
      <c r="D34" s="255"/>
      <c r="E34" s="255"/>
      <c r="F34" s="255"/>
      <c r="G34" s="255"/>
      <c r="H34" s="255"/>
      <c r="I34" s="255"/>
      <c r="J34" s="255"/>
    </row>
    <row r="35" spans="2:13" s="161" customFormat="1" ht="27.75" customHeight="1">
      <c r="B35" s="192">
        <v>11</v>
      </c>
      <c r="C35" s="256" t="s">
        <v>163</v>
      </c>
      <c r="D35" s="256"/>
      <c r="E35" s="256"/>
      <c r="F35" s="256"/>
      <c r="G35" s="256"/>
      <c r="H35" s="256"/>
      <c r="I35" s="256"/>
      <c r="J35" s="256"/>
    </row>
    <row r="36" spans="2:13" s="161" customFormat="1"/>
    <row r="37" spans="2:13" s="161" customFormat="1"/>
  </sheetData>
  <mergeCells count="9">
    <mergeCell ref="C9:J9"/>
    <mergeCell ref="E17:J17"/>
    <mergeCell ref="E18:J18"/>
    <mergeCell ref="E22:J22"/>
    <mergeCell ref="C35:J35"/>
    <mergeCell ref="C34:J34"/>
    <mergeCell ref="C28:J28"/>
    <mergeCell ref="C33:J33"/>
    <mergeCell ref="C32:J32"/>
  </mergeCells>
  <hyperlinks>
    <hyperlink ref="F11" r:id="rId1"/>
  </hyperlinks>
  <pageMargins left="0.70866141732283472" right="0.70866141732283472" top="0.74803149606299213" bottom="0.74803149606299213" header="0.31496062992125984" footer="0.31496062992125984"/>
  <pageSetup paperSize="9" scale="67" orientation="portrait" r:id="rId2"/>
  <drawing r:id="rId3"/>
</worksheet>
</file>

<file path=xl/worksheets/sheet10.xml><?xml version="1.0" encoding="utf-8"?>
<worksheet xmlns="http://schemas.openxmlformats.org/spreadsheetml/2006/main" xmlns:r="http://schemas.openxmlformats.org/officeDocument/2006/relationships">
  <sheetPr codeName="Sheet9">
    <tabColor theme="7" tint="-0.249977111117893"/>
  </sheetPr>
  <dimension ref="A1:H144"/>
  <sheetViews>
    <sheetView topLeftCell="A121" workbookViewId="0">
      <selection activeCell="A5" sqref="A5:H144"/>
    </sheetView>
  </sheetViews>
  <sheetFormatPr defaultRowHeight="12.75"/>
  <cols>
    <col min="1" max="8" width="14.7109375" style="55" customWidth="1"/>
    <col min="9" max="16384" width="9.140625" style="55"/>
  </cols>
  <sheetData>
    <row r="1" spans="1:8" s="54" customFormat="1" ht="7.5" customHeight="1"/>
    <row r="2" spans="1:8" s="54" customFormat="1" ht="15.75" customHeight="1">
      <c r="A2" s="241" t="s">
        <v>116</v>
      </c>
      <c r="B2" s="241"/>
    </row>
    <row r="3" spans="1:8" s="54" customFormat="1" ht="29.25" customHeight="1"/>
    <row r="4" spans="1:8" s="54" customFormat="1" ht="18" customHeight="1">
      <c r="A4" s="211" t="s">
        <v>104</v>
      </c>
      <c r="B4" s="211" t="s">
        <v>102</v>
      </c>
      <c r="C4" s="211" t="s">
        <v>117</v>
      </c>
      <c r="D4" s="211" t="s">
        <v>118</v>
      </c>
      <c r="E4" s="211" t="s">
        <v>9</v>
      </c>
      <c r="F4" s="211" t="s">
        <v>119</v>
      </c>
      <c r="G4" s="211" t="s">
        <v>120</v>
      </c>
      <c r="H4" s="211" t="s">
        <v>121</v>
      </c>
    </row>
    <row r="5" spans="1:8" s="54" customFormat="1" ht="18" customHeight="1">
      <c r="A5" s="219" t="s">
        <v>88</v>
      </c>
      <c r="B5" s="220">
        <v>2007</v>
      </c>
      <c r="C5" s="215">
        <v>46167729.240000002</v>
      </c>
      <c r="D5" s="215">
        <v>424141</v>
      </c>
      <c r="E5" s="215">
        <v>57116</v>
      </c>
      <c r="F5" s="215">
        <v>7.42595770011906</v>
      </c>
      <c r="G5" s="215">
        <v>808.31516982981998</v>
      </c>
      <c r="H5" s="215">
        <v>108.84995612308199</v>
      </c>
    </row>
    <row r="6" spans="1:8" s="54" customFormat="1" ht="18" customHeight="1">
      <c r="A6" s="216" t="s">
        <v>88</v>
      </c>
      <c r="B6" s="217">
        <v>2008</v>
      </c>
      <c r="C6" s="218">
        <v>50908003</v>
      </c>
      <c r="D6" s="218">
        <v>449815</v>
      </c>
      <c r="E6" s="218">
        <v>46440</v>
      </c>
      <c r="F6" s="218">
        <v>9.6859388458225695</v>
      </c>
      <c r="G6" s="218">
        <v>1096.21022825151</v>
      </c>
      <c r="H6" s="218">
        <v>113.17542322955001</v>
      </c>
    </row>
    <row r="7" spans="1:8" s="54" customFormat="1" ht="18" customHeight="1">
      <c r="A7" s="219" t="s">
        <v>88</v>
      </c>
      <c r="B7" s="220">
        <v>2009</v>
      </c>
      <c r="C7" s="215">
        <v>51812157.350000001</v>
      </c>
      <c r="D7" s="215">
        <v>466654</v>
      </c>
      <c r="E7" s="215">
        <v>47071</v>
      </c>
      <c r="F7" s="215">
        <v>9.9138322958934406</v>
      </c>
      <c r="G7" s="215">
        <v>1100.72353147373</v>
      </c>
      <c r="H7" s="215">
        <v>111.029065110339</v>
      </c>
    </row>
    <row r="8" spans="1:8" s="54" customFormat="1" ht="18" customHeight="1">
      <c r="A8" s="216" t="s">
        <v>88</v>
      </c>
      <c r="B8" s="217">
        <v>2010</v>
      </c>
      <c r="C8" s="218">
        <v>59723135</v>
      </c>
      <c r="D8" s="218">
        <v>587181</v>
      </c>
      <c r="E8" s="218">
        <v>55910</v>
      </c>
      <c r="F8" s="218">
        <v>10.502253621892301</v>
      </c>
      <c r="G8" s="218">
        <v>1068.2013056698299</v>
      </c>
      <c r="H8" s="218">
        <v>101.711627249519</v>
      </c>
    </row>
    <row r="9" spans="1:8" s="54" customFormat="1" ht="18" customHeight="1">
      <c r="A9" s="219" t="s">
        <v>88</v>
      </c>
      <c r="B9" s="220">
        <v>2011</v>
      </c>
      <c r="C9" s="215">
        <v>60828045.299999997</v>
      </c>
      <c r="D9" s="215">
        <v>611265</v>
      </c>
      <c r="E9" s="215">
        <v>59356</v>
      </c>
      <c r="F9" s="215">
        <v>10.2982849248602</v>
      </c>
      <c r="G9" s="215">
        <v>1024.80027798369</v>
      </c>
      <c r="H9" s="215">
        <v>99.511742533925599</v>
      </c>
    </row>
    <row r="10" spans="1:8" s="54" customFormat="1" ht="18" customHeight="1">
      <c r="A10" s="216" t="s">
        <v>88</v>
      </c>
      <c r="B10" s="217">
        <v>2012</v>
      </c>
      <c r="C10" s="218">
        <v>57921314</v>
      </c>
      <c r="D10" s="218">
        <v>624835</v>
      </c>
      <c r="E10" s="218">
        <v>58027</v>
      </c>
      <c r="F10" s="218">
        <v>10.7680045496062</v>
      </c>
      <c r="G10" s="218">
        <v>998.17867544419005</v>
      </c>
      <c r="H10" s="218">
        <v>92.698574823753503</v>
      </c>
    </row>
    <row r="11" spans="1:8" s="54" customFormat="1" ht="18" customHeight="1">
      <c r="A11" s="219" t="s">
        <v>88</v>
      </c>
      <c r="B11" s="220">
        <v>2013</v>
      </c>
      <c r="C11" s="215">
        <v>55253515</v>
      </c>
      <c r="D11" s="215">
        <v>633960</v>
      </c>
      <c r="E11" s="215">
        <v>55557</v>
      </c>
      <c r="F11" s="215">
        <v>11.4109833144338</v>
      </c>
      <c r="G11" s="215">
        <v>994.53741202728702</v>
      </c>
      <c r="H11" s="215">
        <v>87.156153385071605</v>
      </c>
    </row>
    <row r="12" spans="1:8" s="54" customFormat="1" ht="18" customHeight="1">
      <c r="A12" s="216" t="s">
        <v>88</v>
      </c>
      <c r="B12" s="217">
        <v>2014</v>
      </c>
      <c r="C12" s="218">
        <v>50567510.130000003</v>
      </c>
      <c r="D12" s="218">
        <v>637217</v>
      </c>
      <c r="E12" s="218">
        <v>43957</v>
      </c>
      <c r="F12" s="218">
        <v>14.496371453920901</v>
      </c>
      <c r="G12" s="218">
        <v>1150.3858345655999</v>
      </c>
      <c r="H12" s="218">
        <v>79.356812718430305</v>
      </c>
    </row>
    <row r="13" spans="1:8" s="54" customFormat="1" ht="18" customHeight="1">
      <c r="A13" s="219" t="s">
        <v>88</v>
      </c>
      <c r="B13" s="220">
        <v>2015</v>
      </c>
      <c r="C13" s="215">
        <v>47558709</v>
      </c>
      <c r="D13" s="215">
        <v>634006</v>
      </c>
      <c r="E13" s="215">
        <v>33958</v>
      </c>
      <c r="F13" s="215">
        <v>18.670298604158098</v>
      </c>
      <c r="G13" s="215">
        <v>1400.5156075151699</v>
      </c>
      <c r="H13" s="215">
        <v>75.013026690599204</v>
      </c>
    </row>
    <row r="14" spans="1:8" s="54" customFormat="1" ht="18" customHeight="1">
      <c r="A14" s="216" t="s">
        <v>88</v>
      </c>
      <c r="B14" s="217">
        <v>2016</v>
      </c>
      <c r="C14" s="218">
        <v>43039703</v>
      </c>
      <c r="D14" s="218">
        <v>599543</v>
      </c>
      <c r="E14" s="218">
        <v>33157</v>
      </c>
      <c r="F14" s="218">
        <v>18.081943481014601</v>
      </c>
      <c r="G14" s="218">
        <v>1298.05781584582</v>
      </c>
      <c r="H14" s="218">
        <v>71.787516491727899</v>
      </c>
    </row>
    <row r="15" spans="1:8" s="54" customFormat="1" ht="18" customHeight="1">
      <c r="A15" s="219" t="s">
        <v>89</v>
      </c>
      <c r="B15" s="220">
        <v>2007</v>
      </c>
      <c r="C15" s="215">
        <v>2307569.5</v>
      </c>
      <c r="D15" s="215">
        <v>21518</v>
      </c>
      <c r="E15" s="215">
        <v>1970</v>
      </c>
      <c r="F15" s="215">
        <v>10.922842639593901</v>
      </c>
      <c r="G15" s="215">
        <v>1171.35507614213</v>
      </c>
      <c r="H15" s="215">
        <v>107.239032437959</v>
      </c>
    </row>
    <row r="16" spans="1:8" s="54" customFormat="1" ht="18" customHeight="1">
      <c r="A16" s="216" t="s">
        <v>89</v>
      </c>
      <c r="B16" s="217">
        <v>2008</v>
      </c>
      <c r="C16" s="218">
        <v>2890104</v>
      </c>
      <c r="D16" s="218">
        <v>26743</v>
      </c>
      <c r="E16" s="218">
        <v>2334</v>
      </c>
      <c r="F16" s="218">
        <v>11.458011996572401</v>
      </c>
      <c r="G16" s="218">
        <v>1238.26221079692</v>
      </c>
      <c r="H16" s="218">
        <v>108.069550910519</v>
      </c>
    </row>
    <row r="17" spans="1:8" s="54" customFormat="1" ht="18" customHeight="1">
      <c r="A17" s="219" t="s">
        <v>89</v>
      </c>
      <c r="B17" s="220">
        <v>2009</v>
      </c>
      <c r="C17" s="215">
        <v>2858515</v>
      </c>
      <c r="D17" s="215">
        <v>28489</v>
      </c>
      <c r="E17" s="215">
        <v>2349</v>
      </c>
      <c r="F17" s="215">
        <v>12.1281396338868</v>
      </c>
      <c r="G17" s="215">
        <v>1216.9071945508699</v>
      </c>
      <c r="H17" s="215">
        <v>100.33749868370199</v>
      </c>
    </row>
    <row r="18" spans="1:8" s="54" customFormat="1" ht="18" customHeight="1">
      <c r="A18" s="216" t="s">
        <v>89</v>
      </c>
      <c r="B18" s="217">
        <v>2010</v>
      </c>
      <c r="C18" s="218">
        <v>3171869</v>
      </c>
      <c r="D18" s="218">
        <v>36422</v>
      </c>
      <c r="E18" s="218">
        <v>2809</v>
      </c>
      <c r="F18" s="218">
        <v>12.966180135279499</v>
      </c>
      <c r="G18" s="218">
        <v>1129.1808472766099</v>
      </c>
      <c r="H18" s="218">
        <v>87.086623469331698</v>
      </c>
    </row>
    <row r="19" spans="1:8" s="54" customFormat="1" ht="18" customHeight="1">
      <c r="A19" s="219" t="s">
        <v>89</v>
      </c>
      <c r="B19" s="220">
        <v>2011</v>
      </c>
      <c r="C19" s="215">
        <v>2981731</v>
      </c>
      <c r="D19" s="215">
        <v>38146</v>
      </c>
      <c r="E19" s="215">
        <v>2779</v>
      </c>
      <c r="F19" s="215">
        <v>13.726520331054299</v>
      </c>
      <c r="G19" s="215">
        <v>1072.95106153293</v>
      </c>
      <c r="H19" s="215">
        <v>78.166282178996497</v>
      </c>
    </row>
    <row r="20" spans="1:8" s="54" customFormat="1" ht="18" customHeight="1">
      <c r="A20" s="216" t="s">
        <v>89</v>
      </c>
      <c r="B20" s="217">
        <v>2012</v>
      </c>
      <c r="C20" s="218">
        <v>2915898</v>
      </c>
      <c r="D20" s="218">
        <v>37148</v>
      </c>
      <c r="E20" s="218">
        <v>2957</v>
      </c>
      <c r="F20" s="218">
        <v>12.562732499154601</v>
      </c>
      <c r="G20" s="218">
        <v>986.10010145417698</v>
      </c>
      <c r="H20" s="218">
        <v>78.494077743081704</v>
      </c>
    </row>
    <row r="21" spans="1:8" s="54" customFormat="1" ht="18" customHeight="1">
      <c r="A21" s="219" t="s">
        <v>89</v>
      </c>
      <c r="B21" s="220">
        <v>2013</v>
      </c>
      <c r="C21" s="215">
        <v>2486212</v>
      </c>
      <c r="D21" s="215">
        <v>33021</v>
      </c>
      <c r="E21" s="215">
        <v>2635</v>
      </c>
      <c r="F21" s="215">
        <v>12.531688804554101</v>
      </c>
      <c r="G21" s="215">
        <v>943.53396584440202</v>
      </c>
      <c r="H21" s="215">
        <v>75.291844583749693</v>
      </c>
    </row>
    <row r="22" spans="1:8" s="54" customFormat="1" ht="18" customHeight="1">
      <c r="A22" s="216" t="s">
        <v>89</v>
      </c>
      <c r="B22" s="217">
        <v>2014</v>
      </c>
      <c r="C22" s="218">
        <v>2399249</v>
      </c>
      <c r="D22" s="218">
        <v>33669</v>
      </c>
      <c r="E22" s="218">
        <v>2574</v>
      </c>
      <c r="F22" s="218">
        <v>13.0804195804196</v>
      </c>
      <c r="G22" s="218">
        <v>932.10916860916905</v>
      </c>
      <c r="H22" s="218">
        <v>71.259882978407404</v>
      </c>
    </row>
    <row r="23" spans="1:8" s="54" customFormat="1" ht="18" customHeight="1">
      <c r="A23" s="219" t="s">
        <v>89</v>
      </c>
      <c r="B23" s="220">
        <v>2015</v>
      </c>
      <c r="C23" s="215">
        <v>3001502</v>
      </c>
      <c r="D23" s="215">
        <v>43194</v>
      </c>
      <c r="E23" s="215">
        <v>3055</v>
      </c>
      <c r="F23" s="215">
        <v>14.138788870703801</v>
      </c>
      <c r="G23" s="215">
        <v>982.48837970540103</v>
      </c>
      <c r="H23" s="215">
        <v>69.488864194100998</v>
      </c>
    </row>
    <row r="24" spans="1:8" s="54" customFormat="1" ht="18" customHeight="1">
      <c r="A24" s="216" t="s">
        <v>89</v>
      </c>
      <c r="B24" s="217">
        <v>2016</v>
      </c>
      <c r="C24" s="218">
        <v>3677335</v>
      </c>
      <c r="D24" s="218">
        <v>51992</v>
      </c>
      <c r="E24" s="218">
        <v>3542</v>
      </c>
      <c r="F24" s="218">
        <v>14.678712591756099</v>
      </c>
      <c r="G24" s="218">
        <v>1038.2086391869</v>
      </c>
      <c r="H24" s="218">
        <v>70.728862132635797</v>
      </c>
    </row>
    <row r="25" spans="1:8" s="54" customFormat="1" ht="18" customHeight="1">
      <c r="A25" s="219" t="s">
        <v>90</v>
      </c>
      <c r="B25" s="220">
        <v>2007</v>
      </c>
      <c r="C25" s="215">
        <v>8913382</v>
      </c>
      <c r="D25" s="215">
        <v>150548</v>
      </c>
      <c r="E25" s="215">
        <v>14120</v>
      </c>
      <c r="F25" s="215">
        <v>10.662039660056699</v>
      </c>
      <c r="G25" s="215">
        <v>631.25934844192602</v>
      </c>
      <c r="H25" s="215">
        <v>59.206246512740101</v>
      </c>
    </row>
    <row r="26" spans="1:8" s="54" customFormat="1" ht="18" customHeight="1">
      <c r="A26" s="216" t="s">
        <v>90</v>
      </c>
      <c r="B26" s="217">
        <v>2008</v>
      </c>
      <c r="C26" s="218">
        <v>9932597</v>
      </c>
      <c r="D26" s="218">
        <v>151700</v>
      </c>
      <c r="E26" s="218">
        <v>14604</v>
      </c>
      <c r="F26" s="218">
        <v>10.387565050671</v>
      </c>
      <c r="G26" s="218">
        <v>680.12852643111501</v>
      </c>
      <c r="H26" s="218">
        <v>65.475260382333602</v>
      </c>
    </row>
    <row r="27" spans="1:8" s="54" customFormat="1" ht="18" customHeight="1">
      <c r="A27" s="219" t="s">
        <v>90</v>
      </c>
      <c r="B27" s="220">
        <v>2009</v>
      </c>
      <c r="C27" s="215">
        <v>11138459</v>
      </c>
      <c r="D27" s="215">
        <v>154746</v>
      </c>
      <c r="E27" s="215">
        <v>15578</v>
      </c>
      <c r="F27" s="215">
        <v>9.9336243420207992</v>
      </c>
      <c r="G27" s="215">
        <v>715.01213249454395</v>
      </c>
      <c r="H27" s="215">
        <v>71.978978455016602</v>
      </c>
    </row>
    <row r="28" spans="1:8" s="54" customFormat="1" ht="18" customHeight="1">
      <c r="A28" s="216" t="s">
        <v>90</v>
      </c>
      <c r="B28" s="217">
        <v>2010</v>
      </c>
      <c r="C28" s="218">
        <v>11681303</v>
      </c>
      <c r="D28" s="218">
        <v>161585</v>
      </c>
      <c r="E28" s="218">
        <v>15779</v>
      </c>
      <c r="F28" s="218">
        <v>10.2405095379935</v>
      </c>
      <c r="G28" s="218">
        <v>740.30692692819605</v>
      </c>
      <c r="H28" s="218">
        <v>72.292001113964801</v>
      </c>
    </row>
    <row r="29" spans="1:8" s="54" customFormat="1" ht="18" customHeight="1">
      <c r="A29" s="219" t="s">
        <v>90</v>
      </c>
      <c r="B29" s="220">
        <v>2011</v>
      </c>
      <c r="C29" s="215">
        <v>11244979</v>
      </c>
      <c r="D29" s="215">
        <v>156145</v>
      </c>
      <c r="E29" s="215">
        <v>15219</v>
      </c>
      <c r="F29" s="215">
        <v>10.2598725277614</v>
      </c>
      <c r="G29" s="215">
        <v>738.87765293383302</v>
      </c>
      <c r="H29" s="215">
        <v>72.016260527074195</v>
      </c>
    </row>
    <row r="30" spans="1:8" s="54" customFormat="1" ht="18" customHeight="1">
      <c r="A30" s="216" t="s">
        <v>90</v>
      </c>
      <c r="B30" s="217">
        <v>2012</v>
      </c>
      <c r="C30" s="218">
        <v>11402864</v>
      </c>
      <c r="D30" s="218">
        <v>154248</v>
      </c>
      <c r="E30" s="218">
        <v>14993</v>
      </c>
      <c r="F30" s="218">
        <v>10.2880010671647</v>
      </c>
      <c r="G30" s="218">
        <v>760.545854732208</v>
      </c>
      <c r="H30" s="218">
        <v>73.925522535138199</v>
      </c>
    </row>
    <row r="31" spans="1:8" s="54" customFormat="1" ht="18" customHeight="1">
      <c r="A31" s="219" t="s">
        <v>90</v>
      </c>
      <c r="B31" s="220">
        <v>2013</v>
      </c>
      <c r="C31" s="215">
        <v>11286462</v>
      </c>
      <c r="D31" s="215">
        <v>154728</v>
      </c>
      <c r="E31" s="215">
        <v>14866</v>
      </c>
      <c r="F31" s="215">
        <v>10.408179739001801</v>
      </c>
      <c r="G31" s="215">
        <v>759.21310372662504</v>
      </c>
      <c r="H31" s="215">
        <v>72.943888630370694</v>
      </c>
    </row>
    <row r="32" spans="1:8" s="54" customFormat="1" ht="18" customHeight="1">
      <c r="A32" s="216" t="s">
        <v>90</v>
      </c>
      <c r="B32" s="217">
        <v>2014</v>
      </c>
      <c r="C32" s="218">
        <v>11691696</v>
      </c>
      <c r="D32" s="218">
        <v>166570</v>
      </c>
      <c r="E32" s="218">
        <v>15255</v>
      </c>
      <c r="F32" s="218">
        <v>10.9190429367421</v>
      </c>
      <c r="G32" s="218">
        <v>766.41730580137698</v>
      </c>
      <c r="H32" s="218">
        <v>70.190886714294294</v>
      </c>
    </row>
    <row r="33" spans="1:8" s="54" customFormat="1" ht="18" customHeight="1">
      <c r="A33" s="219" t="s">
        <v>90</v>
      </c>
      <c r="B33" s="220">
        <v>2015</v>
      </c>
      <c r="C33" s="215">
        <v>11571477</v>
      </c>
      <c r="D33" s="215">
        <v>162185</v>
      </c>
      <c r="E33" s="215">
        <v>14872</v>
      </c>
      <c r="F33" s="215">
        <v>10.9053926842388</v>
      </c>
      <c r="G33" s="215">
        <v>778.071342119419</v>
      </c>
      <c r="H33" s="215">
        <v>71.347393408761604</v>
      </c>
    </row>
    <row r="34" spans="1:8" s="54" customFormat="1" ht="18" customHeight="1">
      <c r="A34" s="216" t="s">
        <v>90</v>
      </c>
      <c r="B34" s="217">
        <v>2016</v>
      </c>
      <c r="C34" s="218">
        <v>11739250</v>
      </c>
      <c r="D34" s="218">
        <v>159324</v>
      </c>
      <c r="E34" s="218">
        <v>13968</v>
      </c>
      <c r="F34" s="218">
        <v>11.4063573883162</v>
      </c>
      <c r="G34" s="218">
        <v>840.43886025200504</v>
      </c>
      <c r="H34" s="218">
        <v>73.681617333232893</v>
      </c>
    </row>
    <row r="35" spans="1:8" s="54" customFormat="1" ht="18" customHeight="1">
      <c r="A35" s="219" t="s">
        <v>91</v>
      </c>
      <c r="B35" s="220">
        <v>2007</v>
      </c>
      <c r="C35" s="215">
        <v>26251862</v>
      </c>
      <c r="D35" s="215">
        <v>265747</v>
      </c>
      <c r="E35" s="215">
        <v>18721</v>
      </c>
      <c r="F35" s="215">
        <v>14.195128465359801</v>
      </c>
      <c r="G35" s="215">
        <v>1402.2681480690101</v>
      </c>
      <c r="H35" s="215">
        <v>98.785167847614503</v>
      </c>
    </row>
    <row r="36" spans="1:8" s="54" customFormat="1" ht="18" customHeight="1">
      <c r="A36" s="216" t="s">
        <v>91</v>
      </c>
      <c r="B36" s="217">
        <v>2008</v>
      </c>
      <c r="C36" s="218">
        <v>35139951</v>
      </c>
      <c r="D36" s="218">
        <v>307550</v>
      </c>
      <c r="E36" s="218">
        <v>20303</v>
      </c>
      <c r="F36" s="218">
        <v>15.148007683593599</v>
      </c>
      <c r="G36" s="218">
        <v>1730.77628921834</v>
      </c>
      <c r="H36" s="218">
        <v>114.25768492928</v>
      </c>
    </row>
    <row r="37" spans="1:8" s="54" customFormat="1" ht="18" customHeight="1">
      <c r="A37" s="219" t="s">
        <v>91</v>
      </c>
      <c r="B37" s="220">
        <v>2009</v>
      </c>
      <c r="C37" s="215">
        <v>37296151</v>
      </c>
      <c r="D37" s="215">
        <v>313998</v>
      </c>
      <c r="E37" s="215">
        <v>20648</v>
      </c>
      <c r="F37" s="215">
        <v>15.207187136768701</v>
      </c>
      <c r="G37" s="215">
        <v>1806.28395001937</v>
      </c>
      <c r="H37" s="215">
        <v>118.778307505143</v>
      </c>
    </row>
    <row r="38" spans="1:8" s="54" customFormat="1" ht="18" customHeight="1">
      <c r="A38" s="216" t="s">
        <v>91</v>
      </c>
      <c r="B38" s="217">
        <v>2010</v>
      </c>
      <c r="C38" s="218">
        <v>37312620.5</v>
      </c>
      <c r="D38" s="218">
        <v>314483</v>
      </c>
      <c r="E38" s="218">
        <v>20588</v>
      </c>
      <c r="F38" s="218">
        <v>15.2750631435788</v>
      </c>
      <c r="G38" s="218">
        <v>1812.34799397707</v>
      </c>
      <c r="H38" s="218">
        <v>118.64749604907099</v>
      </c>
    </row>
    <row r="39" spans="1:8" s="54" customFormat="1" ht="18" customHeight="1">
      <c r="A39" s="219" t="s">
        <v>91</v>
      </c>
      <c r="B39" s="220">
        <v>2011</v>
      </c>
      <c r="C39" s="215">
        <v>33183400</v>
      </c>
      <c r="D39" s="215">
        <v>293172</v>
      </c>
      <c r="E39" s="215">
        <v>19947</v>
      </c>
      <c r="F39" s="215">
        <v>14.697548503534399</v>
      </c>
      <c r="G39" s="215">
        <v>1663.5784829798999</v>
      </c>
      <c r="H39" s="215">
        <v>113.18748038694</v>
      </c>
    </row>
    <row r="40" spans="1:8" s="54" customFormat="1" ht="18" customHeight="1">
      <c r="A40" s="216" t="s">
        <v>91</v>
      </c>
      <c r="B40" s="217">
        <v>2012</v>
      </c>
      <c r="C40" s="218">
        <v>28996590.5</v>
      </c>
      <c r="D40" s="218">
        <v>270380</v>
      </c>
      <c r="E40" s="218">
        <v>18507</v>
      </c>
      <c r="F40" s="218">
        <v>14.609607175663299</v>
      </c>
      <c r="G40" s="218">
        <v>1566.7904306478599</v>
      </c>
      <c r="H40" s="218">
        <v>107.243843849397</v>
      </c>
    </row>
    <row r="41" spans="1:8" s="54" customFormat="1" ht="18" customHeight="1">
      <c r="A41" s="219" t="s">
        <v>91</v>
      </c>
      <c r="B41" s="220">
        <v>2013</v>
      </c>
      <c r="C41" s="215">
        <v>25463315</v>
      </c>
      <c r="D41" s="215">
        <v>251991</v>
      </c>
      <c r="E41" s="215">
        <v>16858</v>
      </c>
      <c r="F41" s="215">
        <v>14.947858583461899</v>
      </c>
      <c r="G41" s="215">
        <v>1510.4588326017299</v>
      </c>
      <c r="H41" s="215">
        <v>101.048509668996</v>
      </c>
    </row>
    <row r="42" spans="1:8" s="54" customFormat="1" ht="18" customHeight="1">
      <c r="A42" s="216" t="s">
        <v>91</v>
      </c>
      <c r="B42" s="217">
        <v>2014</v>
      </c>
      <c r="C42" s="218">
        <v>25616678</v>
      </c>
      <c r="D42" s="218">
        <v>260549</v>
      </c>
      <c r="E42" s="218">
        <v>16522</v>
      </c>
      <c r="F42" s="218">
        <v>15.7698220554412</v>
      </c>
      <c r="G42" s="218">
        <v>1550.4586611790301</v>
      </c>
      <c r="H42" s="218">
        <v>98.318082203347601</v>
      </c>
    </row>
    <row r="43" spans="1:8" s="54" customFormat="1" ht="18" customHeight="1">
      <c r="A43" s="219" t="s">
        <v>91</v>
      </c>
      <c r="B43" s="220">
        <v>2015</v>
      </c>
      <c r="C43" s="215">
        <v>27534812.5</v>
      </c>
      <c r="D43" s="215">
        <v>293872</v>
      </c>
      <c r="E43" s="215">
        <v>17731</v>
      </c>
      <c r="F43" s="215">
        <v>16.5739101009531</v>
      </c>
      <c r="G43" s="215">
        <v>1552.91932209125</v>
      </c>
      <c r="H43" s="215">
        <v>93.6966179152829</v>
      </c>
    </row>
    <row r="44" spans="1:8" s="54" customFormat="1" ht="18" customHeight="1">
      <c r="A44" s="216" t="s">
        <v>91</v>
      </c>
      <c r="B44" s="217">
        <v>2016</v>
      </c>
      <c r="C44" s="218">
        <v>29791398</v>
      </c>
      <c r="D44" s="218">
        <v>318767</v>
      </c>
      <c r="E44" s="218">
        <v>18867</v>
      </c>
      <c r="F44" s="218">
        <v>16.895478878464999</v>
      </c>
      <c r="G44" s="218">
        <v>1579.02146605184</v>
      </c>
      <c r="H44" s="218">
        <v>93.458224973099504</v>
      </c>
    </row>
    <row r="45" spans="1:8" s="54" customFormat="1" ht="18" customHeight="1">
      <c r="A45" s="219" t="s">
        <v>92</v>
      </c>
      <c r="B45" s="220">
        <v>2007</v>
      </c>
      <c r="C45" s="215">
        <v>16221639</v>
      </c>
      <c r="D45" s="215">
        <v>198383</v>
      </c>
      <c r="E45" s="215">
        <v>11411</v>
      </c>
      <c r="F45" s="215">
        <v>17.385242310051702</v>
      </c>
      <c r="G45" s="215">
        <v>1421.5790903514201</v>
      </c>
      <c r="H45" s="215">
        <v>81.769299788792395</v>
      </c>
    </row>
    <row r="46" spans="1:8" s="54" customFormat="1" ht="18" customHeight="1">
      <c r="A46" s="216" t="s">
        <v>92</v>
      </c>
      <c r="B46" s="217">
        <v>2008</v>
      </c>
      <c r="C46" s="218">
        <v>17412820.120000001</v>
      </c>
      <c r="D46" s="218">
        <v>205538</v>
      </c>
      <c r="E46" s="218">
        <v>11494</v>
      </c>
      <c r="F46" s="218">
        <v>17.882199408386999</v>
      </c>
      <c r="G46" s="218">
        <v>1514.94867931095</v>
      </c>
      <c r="H46" s="218">
        <v>84.718252196674101</v>
      </c>
    </row>
    <row r="47" spans="1:8" s="54" customFormat="1" ht="18" customHeight="1">
      <c r="A47" s="219" t="s">
        <v>92</v>
      </c>
      <c r="B47" s="220">
        <v>2009</v>
      </c>
      <c r="C47" s="215">
        <v>18733794</v>
      </c>
      <c r="D47" s="215">
        <v>226997</v>
      </c>
      <c r="E47" s="215">
        <v>12131</v>
      </c>
      <c r="F47" s="215">
        <v>18.712142444975701</v>
      </c>
      <c r="G47" s="215">
        <v>1544.2909900255499</v>
      </c>
      <c r="H47" s="215">
        <v>82.528817561465601</v>
      </c>
    </row>
    <row r="48" spans="1:8" s="54" customFormat="1" ht="18" customHeight="1">
      <c r="A48" s="216" t="s">
        <v>92</v>
      </c>
      <c r="B48" s="217">
        <v>2010</v>
      </c>
      <c r="C48" s="218">
        <v>19387428</v>
      </c>
      <c r="D48" s="218">
        <v>246996</v>
      </c>
      <c r="E48" s="218">
        <v>13343</v>
      </c>
      <c r="F48" s="218">
        <v>18.511279322491198</v>
      </c>
      <c r="G48" s="218">
        <v>1453.0036723375599</v>
      </c>
      <c r="H48" s="218">
        <v>78.492882475829603</v>
      </c>
    </row>
    <row r="49" spans="1:8" s="54" customFormat="1" ht="18" customHeight="1">
      <c r="A49" s="219" t="s">
        <v>92</v>
      </c>
      <c r="B49" s="220">
        <v>2011</v>
      </c>
      <c r="C49" s="215">
        <v>19934702</v>
      </c>
      <c r="D49" s="215">
        <v>273226</v>
      </c>
      <c r="E49" s="215">
        <v>13763</v>
      </c>
      <c r="F49" s="215">
        <v>19.852212453680199</v>
      </c>
      <c r="G49" s="215">
        <v>1448.42708711763</v>
      </c>
      <c r="H49" s="215">
        <v>72.960486922913603</v>
      </c>
    </row>
    <row r="50" spans="1:8" s="54" customFormat="1" ht="18" customHeight="1">
      <c r="A50" s="216" t="s">
        <v>92</v>
      </c>
      <c r="B50" s="217">
        <v>2012</v>
      </c>
      <c r="C50" s="218">
        <v>20593472</v>
      </c>
      <c r="D50" s="218">
        <v>290944</v>
      </c>
      <c r="E50" s="218">
        <v>14284</v>
      </c>
      <c r="F50" s="218">
        <v>20.3685242229067</v>
      </c>
      <c r="G50" s="218">
        <v>1441.7160459255099</v>
      </c>
      <c r="H50" s="218">
        <v>70.781566212054599</v>
      </c>
    </row>
    <row r="51" spans="1:8" s="54" customFormat="1" ht="18" customHeight="1">
      <c r="A51" s="219" t="s">
        <v>92</v>
      </c>
      <c r="B51" s="220">
        <v>2013</v>
      </c>
      <c r="C51" s="215">
        <v>19078398</v>
      </c>
      <c r="D51" s="215">
        <v>282199</v>
      </c>
      <c r="E51" s="215">
        <v>14099</v>
      </c>
      <c r="F51" s="215">
        <v>20.015533016526</v>
      </c>
      <c r="G51" s="215">
        <v>1353.17384211646</v>
      </c>
      <c r="H51" s="215">
        <v>67.606185705831706</v>
      </c>
    </row>
    <row r="52" spans="1:8" s="54" customFormat="1" ht="18" customHeight="1">
      <c r="A52" s="216" t="s">
        <v>92</v>
      </c>
      <c r="B52" s="217">
        <v>2014</v>
      </c>
      <c r="C52" s="218">
        <v>19438679.5</v>
      </c>
      <c r="D52" s="218">
        <v>284497</v>
      </c>
      <c r="E52" s="218">
        <v>14519</v>
      </c>
      <c r="F52" s="218">
        <v>19.594806804876399</v>
      </c>
      <c r="G52" s="218">
        <v>1338.8442385839201</v>
      </c>
      <c r="H52" s="218">
        <v>68.326483231809107</v>
      </c>
    </row>
    <row r="53" spans="1:8" s="54" customFormat="1" ht="18" customHeight="1">
      <c r="A53" s="219" t="s">
        <v>92</v>
      </c>
      <c r="B53" s="220">
        <v>2015</v>
      </c>
      <c r="C53" s="215">
        <v>19378086</v>
      </c>
      <c r="D53" s="215">
        <v>281323</v>
      </c>
      <c r="E53" s="215">
        <v>14274</v>
      </c>
      <c r="F53" s="215">
        <v>19.7087711923777</v>
      </c>
      <c r="G53" s="215">
        <v>1357.5792349726801</v>
      </c>
      <c r="H53" s="215">
        <v>68.881982632063497</v>
      </c>
    </row>
    <row r="54" spans="1:8" s="54" customFormat="1" ht="18" customHeight="1">
      <c r="A54" s="216" t="s">
        <v>92</v>
      </c>
      <c r="B54" s="217">
        <v>2016</v>
      </c>
      <c r="C54" s="218">
        <v>19581544</v>
      </c>
      <c r="D54" s="218">
        <v>281110</v>
      </c>
      <c r="E54" s="218">
        <v>14375</v>
      </c>
      <c r="F54" s="218">
        <v>19.555478260869599</v>
      </c>
      <c r="G54" s="218">
        <v>1362.19436521739</v>
      </c>
      <c r="H54" s="218">
        <v>69.657941730995006</v>
      </c>
    </row>
    <row r="55" spans="1:8" s="54" customFormat="1" ht="18" customHeight="1">
      <c r="A55" s="219" t="s">
        <v>93</v>
      </c>
      <c r="B55" s="220">
        <v>2007</v>
      </c>
      <c r="C55" s="215">
        <v>40717185.25</v>
      </c>
      <c r="D55" s="215">
        <v>468065</v>
      </c>
      <c r="E55" s="215">
        <v>45340</v>
      </c>
      <c r="F55" s="215">
        <v>10.3234450816056</v>
      </c>
      <c r="G55" s="215">
        <v>898.04113917071004</v>
      </c>
      <c r="H55" s="215">
        <v>86.990450578445305</v>
      </c>
    </row>
    <row r="56" spans="1:8" s="54" customFormat="1" ht="18" customHeight="1">
      <c r="A56" s="216" t="s">
        <v>93</v>
      </c>
      <c r="B56" s="217">
        <v>2008</v>
      </c>
      <c r="C56" s="218">
        <v>47870683.5</v>
      </c>
      <c r="D56" s="218">
        <v>509064</v>
      </c>
      <c r="E56" s="218">
        <v>49760</v>
      </c>
      <c r="F56" s="218">
        <v>10.23038585209</v>
      </c>
      <c r="G56" s="218">
        <v>962.03142081993599</v>
      </c>
      <c r="H56" s="218">
        <v>94.036670241855603</v>
      </c>
    </row>
    <row r="57" spans="1:8" s="54" customFormat="1" ht="18" customHeight="1">
      <c r="A57" s="219" t="s">
        <v>93</v>
      </c>
      <c r="B57" s="220">
        <v>2009</v>
      </c>
      <c r="C57" s="215">
        <v>56406016.359999999</v>
      </c>
      <c r="D57" s="215">
        <v>539361</v>
      </c>
      <c r="E57" s="215">
        <v>54753</v>
      </c>
      <c r="F57" s="215">
        <v>9.8508026957427006</v>
      </c>
      <c r="G57" s="215">
        <v>1030.1904253648199</v>
      </c>
      <c r="H57" s="215">
        <v>104.579338068566</v>
      </c>
    </row>
    <row r="58" spans="1:8" s="54" customFormat="1" ht="18" customHeight="1">
      <c r="A58" s="216" t="s">
        <v>93</v>
      </c>
      <c r="B58" s="217">
        <v>2010</v>
      </c>
      <c r="C58" s="218">
        <v>62735615.5</v>
      </c>
      <c r="D58" s="218">
        <v>554571</v>
      </c>
      <c r="E58" s="218">
        <v>59662</v>
      </c>
      <c r="F58" s="218">
        <v>9.2952130334216108</v>
      </c>
      <c r="G58" s="218">
        <v>1051.5171382119299</v>
      </c>
      <c r="H58" s="218">
        <v>113.124587293602</v>
      </c>
    </row>
    <row r="59" spans="1:8" s="54" customFormat="1" ht="18" customHeight="1">
      <c r="A59" s="219" t="s">
        <v>93</v>
      </c>
      <c r="B59" s="220">
        <v>2011</v>
      </c>
      <c r="C59" s="215">
        <v>60023525.5</v>
      </c>
      <c r="D59" s="215">
        <v>504765</v>
      </c>
      <c r="E59" s="215">
        <v>57026</v>
      </c>
      <c r="F59" s="215">
        <v>8.8514887945849292</v>
      </c>
      <c r="G59" s="215">
        <v>1052.5641900185899</v>
      </c>
      <c r="H59" s="215">
        <v>118.913802462532</v>
      </c>
    </row>
    <row r="60" spans="1:8" s="54" customFormat="1" ht="18" customHeight="1">
      <c r="A60" s="216" t="s">
        <v>93</v>
      </c>
      <c r="B60" s="217">
        <v>2012</v>
      </c>
      <c r="C60" s="218">
        <v>55928324</v>
      </c>
      <c r="D60" s="218">
        <v>487828</v>
      </c>
      <c r="E60" s="218">
        <v>55073</v>
      </c>
      <c r="F60" s="218">
        <v>8.85784322626332</v>
      </c>
      <c r="G60" s="218">
        <v>1015.53073193761</v>
      </c>
      <c r="H60" s="218">
        <v>114.647629902343</v>
      </c>
    </row>
    <row r="61" spans="1:8" s="54" customFormat="1" ht="18" customHeight="1">
      <c r="A61" s="219" t="s">
        <v>93</v>
      </c>
      <c r="B61" s="220">
        <v>2013</v>
      </c>
      <c r="C61" s="215">
        <v>52711706</v>
      </c>
      <c r="D61" s="215">
        <v>468997</v>
      </c>
      <c r="E61" s="215">
        <v>53888</v>
      </c>
      <c r="F61" s="215">
        <v>8.7031806710213804</v>
      </c>
      <c r="G61" s="215">
        <v>978.17150385985803</v>
      </c>
      <c r="H61" s="215">
        <v>112.39241615618</v>
      </c>
    </row>
    <row r="62" spans="1:8" s="54" customFormat="1" ht="18" customHeight="1">
      <c r="A62" s="216" t="s">
        <v>93</v>
      </c>
      <c r="B62" s="217">
        <v>2014</v>
      </c>
      <c r="C62" s="218">
        <v>50552611.5</v>
      </c>
      <c r="D62" s="218">
        <v>466100</v>
      </c>
      <c r="E62" s="218">
        <v>52533</v>
      </c>
      <c r="F62" s="218">
        <v>8.8725182266384905</v>
      </c>
      <c r="G62" s="218">
        <v>962.30201016503895</v>
      </c>
      <c r="H62" s="218">
        <v>108.45872452263499</v>
      </c>
    </row>
    <row r="63" spans="1:8" s="54" customFormat="1" ht="18" customHeight="1">
      <c r="A63" s="219" t="s">
        <v>93</v>
      </c>
      <c r="B63" s="220">
        <v>2015</v>
      </c>
      <c r="C63" s="215">
        <v>52057645</v>
      </c>
      <c r="D63" s="215">
        <v>502206</v>
      </c>
      <c r="E63" s="215">
        <v>55602</v>
      </c>
      <c r="F63" s="215">
        <v>9.0321571166504793</v>
      </c>
      <c r="G63" s="215">
        <v>936.25490090284495</v>
      </c>
      <c r="H63" s="215">
        <v>103.65795111966</v>
      </c>
    </row>
    <row r="64" spans="1:8" s="54" customFormat="1" ht="18" customHeight="1">
      <c r="A64" s="216" t="s">
        <v>93</v>
      </c>
      <c r="B64" s="217">
        <v>2016</v>
      </c>
      <c r="C64" s="218">
        <v>52906600.350000001</v>
      </c>
      <c r="D64" s="218">
        <v>529677</v>
      </c>
      <c r="E64" s="218">
        <v>51839</v>
      </c>
      <c r="F64" s="218">
        <v>10.217731823530499</v>
      </c>
      <c r="G64" s="218">
        <v>1020.59453982523</v>
      </c>
      <c r="H64" s="218">
        <v>99.884647341681799</v>
      </c>
    </row>
    <row r="65" spans="1:8" s="54" customFormat="1" ht="18" customHeight="1">
      <c r="A65" s="219" t="s">
        <v>94</v>
      </c>
      <c r="B65" s="220">
        <v>2007</v>
      </c>
      <c r="C65" s="215">
        <v>228232825.19999999</v>
      </c>
      <c r="D65" s="215">
        <v>2530674</v>
      </c>
      <c r="E65" s="215">
        <v>209821</v>
      </c>
      <c r="F65" s="215">
        <v>12.061109231201799</v>
      </c>
      <c r="G65" s="215">
        <v>1087.75015465564</v>
      </c>
      <c r="H65" s="215">
        <v>90.186576856600297</v>
      </c>
    </row>
    <row r="66" spans="1:8" s="54" customFormat="1" ht="18" customHeight="1">
      <c r="A66" s="216" t="s">
        <v>94</v>
      </c>
      <c r="B66" s="217">
        <v>2008</v>
      </c>
      <c r="C66" s="218">
        <v>235322513.40000001</v>
      </c>
      <c r="D66" s="218">
        <v>2648491</v>
      </c>
      <c r="E66" s="218">
        <v>213542</v>
      </c>
      <c r="F66" s="218">
        <v>12.402670200709901</v>
      </c>
      <c r="G66" s="218">
        <v>1101.99639134222</v>
      </c>
      <c r="H66" s="218">
        <v>88.851543539321099</v>
      </c>
    </row>
    <row r="67" spans="1:8" s="54" customFormat="1" ht="18" customHeight="1">
      <c r="A67" s="219" t="s">
        <v>94</v>
      </c>
      <c r="B67" s="220">
        <v>2009</v>
      </c>
      <c r="C67" s="215">
        <v>235446876.5</v>
      </c>
      <c r="D67" s="215">
        <v>2770753</v>
      </c>
      <c r="E67" s="215">
        <v>216088</v>
      </c>
      <c r="F67" s="215">
        <v>12.8223362704084</v>
      </c>
      <c r="G67" s="215">
        <v>1089.5879294546701</v>
      </c>
      <c r="H67" s="215">
        <v>84.975772470516105</v>
      </c>
    </row>
    <row r="68" spans="1:8" s="54" customFormat="1" ht="18" customHeight="1">
      <c r="A68" s="216" t="s">
        <v>94</v>
      </c>
      <c r="B68" s="217">
        <v>2010</v>
      </c>
      <c r="C68" s="218">
        <v>232144762.5</v>
      </c>
      <c r="D68" s="218">
        <v>2797869</v>
      </c>
      <c r="E68" s="218">
        <v>213890</v>
      </c>
      <c r="F68" s="218">
        <v>13.0808780214129</v>
      </c>
      <c r="G68" s="218">
        <v>1085.34649820001</v>
      </c>
      <c r="H68" s="218">
        <v>82.971991361997297</v>
      </c>
    </row>
    <row r="69" spans="1:8" s="54" customFormat="1" ht="18" customHeight="1">
      <c r="A69" s="219" t="s">
        <v>94</v>
      </c>
      <c r="B69" s="220">
        <v>2011</v>
      </c>
      <c r="C69" s="215">
        <v>208988418.65000001</v>
      </c>
      <c r="D69" s="215">
        <v>2668365</v>
      </c>
      <c r="E69" s="215">
        <v>197953</v>
      </c>
      <c r="F69" s="215">
        <v>13.479790657378301</v>
      </c>
      <c r="G69" s="215">
        <v>1055.7476706591999</v>
      </c>
      <c r="H69" s="215">
        <v>78.320776449248896</v>
      </c>
    </row>
    <row r="70" spans="1:8" s="54" customFormat="1" ht="18" customHeight="1">
      <c r="A70" s="216" t="s">
        <v>94</v>
      </c>
      <c r="B70" s="217">
        <v>2012</v>
      </c>
      <c r="C70" s="218">
        <v>189398584.81</v>
      </c>
      <c r="D70" s="218">
        <v>2577152</v>
      </c>
      <c r="E70" s="218">
        <v>182949</v>
      </c>
      <c r="F70" s="218">
        <v>14.0867236224303</v>
      </c>
      <c r="G70" s="218">
        <v>1035.2534575756099</v>
      </c>
      <c r="H70" s="218">
        <v>73.491429612999198</v>
      </c>
    </row>
    <row r="71" spans="1:8" s="54" customFormat="1" ht="18" customHeight="1">
      <c r="A71" s="219" t="s">
        <v>94</v>
      </c>
      <c r="B71" s="220">
        <v>2013</v>
      </c>
      <c r="C71" s="215">
        <v>174401749</v>
      </c>
      <c r="D71" s="215">
        <v>2444867</v>
      </c>
      <c r="E71" s="215">
        <v>170071</v>
      </c>
      <c r="F71" s="215">
        <v>14.3755666750945</v>
      </c>
      <c r="G71" s="215">
        <v>1025.464359003</v>
      </c>
      <c r="H71" s="215">
        <v>71.333839018646003</v>
      </c>
    </row>
    <row r="72" spans="1:8" s="54" customFormat="1" ht="18" customHeight="1">
      <c r="A72" s="216" t="s">
        <v>94</v>
      </c>
      <c r="B72" s="217">
        <v>2014</v>
      </c>
      <c r="C72" s="218">
        <v>162031046</v>
      </c>
      <c r="D72" s="218">
        <v>2261950</v>
      </c>
      <c r="E72" s="218">
        <v>146509</v>
      </c>
      <c r="F72" s="218">
        <v>15.438983270652299</v>
      </c>
      <c r="G72" s="218">
        <v>1105.9460237937601</v>
      </c>
      <c r="H72" s="218">
        <v>71.633345564667707</v>
      </c>
    </row>
    <row r="73" spans="1:8" s="54" customFormat="1" ht="18" customHeight="1">
      <c r="A73" s="219" t="s">
        <v>94</v>
      </c>
      <c r="B73" s="220">
        <v>2015</v>
      </c>
      <c r="C73" s="215">
        <v>158997165.5</v>
      </c>
      <c r="D73" s="215">
        <v>2240291</v>
      </c>
      <c r="E73" s="215">
        <v>145945</v>
      </c>
      <c r="F73" s="215">
        <v>15.350241529343201</v>
      </c>
      <c r="G73" s="215">
        <v>1089.4320840042501</v>
      </c>
      <c r="H73" s="215">
        <v>70.971657476640303</v>
      </c>
    </row>
    <row r="74" spans="1:8" s="54" customFormat="1" ht="18" customHeight="1">
      <c r="A74" s="216" t="s">
        <v>94</v>
      </c>
      <c r="B74" s="217">
        <v>2016</v>
      </c>
      <c r="C74" s="218">
        <v>156480162.19999999</v>
      </c>
      <c r="D74" s="218">
        <v>2223403</v>
      </c>
      <c r="E74" s="218">
        <v>145857</v>
      </c>
      <c r="F74" s="218">
        <v>15.243718162309699</v>
      </c>
      <c r="G74" s="218">
        <v>1072.8327210898301</v>
      </c>
      <c r="H74" s="218">
        <v>70.3786772798274</v>
      </c>
    </row>
    <row r="75" spans="1:8" s="54" customFormat="1" ht="18" customHeight="1">
      <c r="A75" s="219" t="s">
        <v>95</v>
      </c>
      <c r="B75" s="220">
        <v>2007</v>
      </c>
      <c r="C75" s="215">
        <v>8694352</v>
      </c>
      <c r="D75" s="215">
        <v>102811</v>
      </c>
      <c r="E75" s="215">
        <v>11426</v>
      </c>
      <c r="F75" s="215">
        <v>8.9979870470855907</v>
      </c>
      <c r="G75" s="215">
        <v>760.92700857693001</v>
      </c>
      <c r="H75" s="215">
        <v>84.566359630778805</v>
      </c>
    </row>
    <row r="76" spans="1:8" s="54" customFormat="1" ht="18" customHeight="1">
      <c r="A76" s="216" t="s">
        <v>95</v>
      </c>
      <c r="B76" s="217">
        <v>2008</v>
      </c>
      <c r="C76" s="218">
        <v>10294223</v>
      </c>
      <c r="D76" s="218">
        <v>121826</v>
      </c>
      <c r="E76" s="218">
        <v>14070</v>
      </c>
      <c r="F76" s="218">
        <v>8.6585643212508892</v>
      </c>
      <c r="G76" s="218">
        <v>731.64342572850001</v>
      </c>
      <c r="H76" s="218">
        <v>84.499392576297396</v>
      </c>
    </row>
    <row r="77" spans="1:8" s="54" customFormat="1" ht="18" customHeight="1">
      <c r="A77" s="219" t="s">
        <v>95</v>
      </c>
      <c r="B77" s="220">
        <v>2009</v>
      </c>
      <c r="C77" s="215">
        <v>11602154.5</v>
      </c>
      <c r="D77" s="215">
        <v>125640</v>
      </c>
      <c r="E77" s="215">
        <v>16132</v>
      </c>
      <c r="F77" s="215">
        <v>7.7882469625588904</v>
      </c>
      <c r="G77" s="215">
        <v>719.20124597074096</v>
      </c>
      <c r="H77" s="215">
        <v>92.344432505571504</v>
      </c>
    </row>
    <row r="78" spans="1:8" s="54" customFormat="1" ht="18" customHeight="1">
      <c r="A78" s="216" t="s">
        <v>95</v>
      </c>
      <c r="B78" s="217">
        <v>2010</v>
      </c>
      <c r="C78" s="218">
        <v>13861302</v>
      </c>
      <c r="D78" s="218">
        <v>135979</v>
      </c>
      <c r="E78" s="218">
        <v>16632</v>
      </c>
      <c r="F78" s="218">
        <v>8.1757455507455497</v>
      </c>
      <c r="G78" s="218">
        <v>833.41161616161605</v>
      </c>
      <c r="H78" s="218">
        <v>101.937078519477</v>
      </c>
    </row>
    <row r="79" spans="1:8" s="54" customFormat="1" ht="18" customHeight="1">
      <c r="A79" s="219" t="s">
        <v>95</v>
      </c>
      <c r="B79" s="220">
        <v>2011</v>
      </c>
      <c r="C79" s="215">
        <v>14126474</v>
      </c>
      <c r="D79" s="215">
        <v>133700</v>
      </c>
      <c r="E79" s="215">
        <v>16117</v>
      </c>
      <c r="F79" s="215">
        <v>8.2955885090277306</v>
      </c>
      <c r="G79" s="215">
        <v>876.49525345908103</v>
      </c>
      <c r="H79" s="215">
        <v>105.657995512341</v>
      </c>
    </row>
    <row r="80" spans="1:8" s="54" customFormat="1" ht="18" customHeight="1">
      <c r="A80" s="216" t="s">
        <v>95</v>
      </c>
      <c r="B80" s="217">
        <v>2012</v>
      </c>
      <c r="C80" s="218">
        <v>12961739</v>
      </c>
      <c r="D80" s="218">
        <v>128136</v>
      </c>
      <c r="E80" s="218">
        <v>14754</v>
      </c>
      <c r="F80" s="218">
        <v>8.6848312322082108</v>
      </c>
      <c r="G80" s="218">
        <v>878.52372238037105</v>
      </c>
      <c r="H80" s="218">
        <v>101.156107573203</v>
      </c>
    </row>
    <row r="81" spans="1:8" s="54" customFormat="1" ht="18" customHeight="1">
      <c r="A81" s="219" t="s">
        <v>95</v>
      </c>
      <c r="B81" s="220">
        <v>2013</v>
      </c>
      <c r="C81" s="215">
        <v>12622326</v>
      </c>
      <c r="D81" s="215">
        <v>121033</v>
      </c>
      <c r="E81" s="215">
        <v>13715</v>
      </c>
      <c r="F81" s="215">
        <v>8.8248632883704001</v>
      </c>
      <c r="G81" s="215">
        <v>920.33000364564396</v>
      </c>
      <c r="H81" s="215">
        <v>104.28830153759699</v>
      </c>
    </row>
    <row r="82" spans="1:8" s="54" customFormat="1" ht="18" customHeight="1">
      <c r="A82" s="216" t="s">
        <v>95</v>
      </c>
      <c r="B82" s="217">
        <v>2014</v>
      </c>
      <c r="C82" s="218">
        <v>13166016</v>
      </c>
      <c r="D82" s="218">
        <v>131489</v>
      </c>
      <c r="E82" s="218">
        <v>13886</v>
      </c>
      <c r="F82" s="218">
        <v>9.4691775889384999</v>
      </c>
      <c r="G82" s="218">
        <v>948.15036727639404</v>
      </c>
      <c r="H82" s="218">
        <v>100.130170584612</v>
      </c>
    </row>
    <row r="83" spans="1:8" s="54" customFormat="1" ht="18" customHeight="1">
      <c r="A83" s="219" t="s">
        <v>95</v>
      </c>
      <c r="B83" s="220">
        <v>2015</v>
      </c>
      <c r="C83" s="215">
        <v>13887630</v>
      </c>
      <c r="D83" s="215">
        <v>140930</v>
      </c>
      <c r="E83" s="215">
        <v>14173</v>
      </c>
      <c r="F83" s="215">
        <v>9.9435546461581907</v>
      </c>
      <c r="G83" s="215">
        <v>979.86523671770306</v>
      </c>
      <c r="H83" s="215">
        <v>98.542751720712403</v>
      </c>
    </row>
    <row r="84" spans="1:8" s="54" customFormat="1" ht="18" customHeight="1">
      <c r="A84" s="216" t="s">
        <v>95</v>
      </c>
      <c r="B84" s="217">
        <v>2016</v>
      </c>
      <c r="C84" s="218">
        <v>13967717</v>
      </c>
      <c r="D84" s="218">
        <v>145524</v>
      </c>
      <c r="E84" s="218">
        <v>14141</v>
      </c>
      <c r="F84" s="218">
        <v>10.290927091436201</v>
      </c>
      <c r="G84" s="218">
        <v>987.74605756311405</v>
      </c>
      <c r="H84" s="218">
        <v>95.982222863582606</v>
      </c>
    </row>
    <row r="85" spans="1:8" s="54" customFormat="1" ht="18" customHeight="1">
      <c r="A85" s="219" t="s">
        <v>96</v>
      </c>
      <c r="B85" s="220">
        <v>2007</v>
      </c>
      <c r="C85" s="215">
        <v>30399591</v>
      </c>
      <c r="D85" s="215">
        <v>297025</v>
      </c>
      <c r="E85" s="215">
        <v>41995</v>
      </c>
      <c r="F85" s="215">
        <v>7.0728658173592098</v>
      </c>
      <c r="G85" s="215">
        <v>723.88596261459702</v>
      </c>
      <c r="H85" s="215">
        <v>102.346910192745</v>
      </c>
    </row>
    <row r="86" spans="1:8" s="54" customFormat="1" ht="18" customHeight="1">
      <c r="A86" s="216" t="s">
        <v>96</v>
      </c>
      <c r="B86" s="217">
        <v>2008</v>
      </c>
      <c r="C86" s="218">
        <v>32983255.5</v>
      </c>
      <c r="D86" s="218">
        <v>325694</v>
      </c>
      <c r="E86" s="218">
        <v>39331</v>
      </c>
      <c r="F86" s="218">
        <v>8.2808471688998502</v>
      </c>
      <c r="G86" s="218">
        <v>838.60709109862501</v>
      </c>
      <c r="H86" s="218">
        <v>101.270688130577</v>
      </c>
    </row>
    <row r="87" spans="1:8" s="54" customFormat="1" ht="18" customHeight="1">
      <c r="A87" s="219" t="s">
        <v>96</v>
      </c>
      <c r="B87" s="220">
        <v>2009</v>
      </c>
      <c r="C87" s="215">
        <v>34384873.5</v>
      </c>
      <c r="D87" s="215">
        <v>349701</v>
      </c>
      <c r="E87" s="215">
        <v>38162</v>
      </c>
      <c r="F87" s="215">
        <v>9.1635920549237504</v>
      </c>
      <c r="G87" s="215">
        <v>901.02388501650898</v>
      </c>
      <c r="H87" s="215">
        <v>98.326494633987295</v>
      </c>
    </row>
    <row r="88" spans="1:8" s="54" customFormat="1" ht="18" customHeight="1">
      <c r="A88" s="216" t="s">
        <v>96</v>
      </c>
      <c r="B88" s="217">
        <v>2010</v>
      </c>
      <c r="C88" s="218">
        <v>37083779</v>
      </c>
      <c r="D88" s="218">
        <v>391077</v>
      </c>
      <c r="E88" s="218">
        <v>40035</v>
      </c>
      <c r="F88" s="218">
        <v>9.7683776695391504</v>
      </c>
      <c r="G88" s="218">
        <v>926.28397652054502</v>
      </c>
      <c r="H88" s="218">
        <v>94.824750624557296</v>
      </c>
    </row>
    <row r="89" spans="1:8" s="54" customFormat="1" ht="18" customHeight="1">
      <c r="A89" s="219" t="s">
        <v>96</v>
      </c>
      <c r="B89" s="220">
        <v>2011</v>
      </c>
      <c r="C89" s="215">
        <v>34657220.100000001</v>
      </c>
      <c r="D89" s="215">
        <v>407925</v>
      </c>
      <c r="E89" s="215">
        <v>36808</v>
      </c>
      <c r="F89" s="215">
        <v>11.0825092371224</v>
      </c>
      <c r="G89" s="215">
        <v>941.56759671810505</v>
      </c>
      <c r="H89" s="215">
        <v>84.959784519213102</v>
      </c>
    </row>
    <row r="90" spans="1:8" s="54" customFormat="1" ht="18" customHeight="1">
      <c r="A90" s="216" t="s">
        <v>96</v>
      </c>
      <c r="B90" s="217">
        <v>2012</v>
      </c>
      <c r="C90" s="218">
        <v>31307093.800000001</v>
      </c>
      <c r="D90" s="218">
        <v>402051</v>
      </c>
      <c r="E90" s="218">
        <v>33103</v>
      </c>
      <c r="F90" s="218">
        <v>12.145455094704401</v>
      </c>
      <c r="G90" s="218">
        <v>945.747932211582</v>
      </c>
      <c r="H90" s="218">
        <v>77.868463951090803</v>
      </c>
    </row>
    <row r="91" spans="1:8" s="54" customFormat="1" ht="18" customHeight="1">
      <c r="A91" s="219" t="s">
        <v>96</v>
      </c>
      <c r="B91" s="220">
        <v>2013</v>
      </c>
      <c r="C91" s="215">
        <v>29746586</v>
      </c>
      <c r="D91" s="215">
        <v>394171</v>
      </c>
      <c r="E91" s="215">
        <v>31033</v>
      </c>
      <c r="F91" s="215">
        <v>12.7016724132375</v>
      </c>
      <c r="G91" s="215">
        <v>958.54690168530306</v>
      </c>
      <c r="H91" s="215">
        <v>75.466196143298205</v>
      </c>
    </row>
    <row r="92" spans="1:8" s="54" customFormat="1" ht="18" customHeight="1">
      <c r="A92" s="216" t="s">
        <v>96</v>
      </c>
      <c r="B92" s="217">
        <v>2014</v>
      </c>
      <c r="C92" s="218">
        <v>38562865</v>
      </c>
      <c r="D92" s="218">
        <v>496475</v>
      </c>
      <c r="E92" s="218">
        <v>38886</v>
      </c>
      <c r="F92" s="218">
        <v>12.7674484390269</v>
      </c>
      <c r="G92" s="218">
        <v>991.69019698606201</v>
      </c>
      <c r="H92" s="218">
        <v>77.673326955033005</v>
      </c>
    </row>
    <row r="93" spans="1:8" s="54" customFormat="1" ht="18" customHeight="1">
      <c r="A93" s="219" t="s">
        <v>96</v>
      </c>
      <c r="B93" s="220">
        <v>2015</v>
      </c>
      <c r="C93" s="215">
        <v>40485076</v>
      </c>
      <c r="D93" s="215">
        <v>515042</v>
      </c>
      <c r="E93" s="215">
        <v>40415</v>
      </c>
      <c r="F93" s="215">
        <v>12.7438327353705</v>
      </c>
      <c r="G93" s="215">
        <v>1001.73391067673</v>
      </c>
      <c r="H93" s="215">
        <v>78.605387521794299</v>
      </c>
    </row>
    <row r="94" spans="1:8" s="54" customFormat="1" ht="18" customHeight="1">
      <c r="A94" s="216" t="s">
        <v>96</v>
      </c>
      <c r="B94" s="217">
        <v>2016</v>
      </c>
      <c r="C94" s="218">
        <v>40719798</v>
      </c>
      <c r="D94" s="218">
        <v>537040</v>
      </c>
      <c r="E94" s="218">
        <v>40827</v>
      </c>
      <c r="F94" s="218">
        <v>13.1540402184829</v>
      </c>
      <c r="G94" s="218">
        <v>997.37423763685797</v>
      </c>
      <c r="H94" s="218">
        <v>75.822653806047995</v>
      </c>
    </row>
    <row r="95" spans="1:8" s="54" customFormat="1" ht="18" customHeight="1">
      <c r="A95" s="219" t="s">
        <v>97</v>
      </c>
      <c r="B95" s="220">
        <v>2007</v>
      </c>
      <c r="C95" s="215">
        <v>101330739.5</v>
      </c>
      <c r="D95" s="215">
        <v>700394</v>
      </c>
      <c r="E95" s="215">
        <v>64357</v>
      </c>
      <c r="F95" s="215">
        <v>10.882949795670999</v>
      </c>
      <c r="G95" s="215">
        <v>1574.50999114315</v>
      </c>
      <c r="H95" s="215">
        <v>144.67676693403999</v>
      </c>
    </row>
    <row r="96" spans="1:8" s="54" customFormat="1" ht="18" customHeight="1">
      <c r="A96" s="216" t="s">
        <v>97</v>
      </c>
      <c r="B96" s="217">
        <v>2008</v>
      </c>
      <c r="C96" s="218">
        <v>105527180.90000001</v>
      </c>
      <c r="D96" s="218">
        <v>710091</v>
      </c>
      <c r="E96" s="218">
        <v>62802</v>
      </c>
      <c r="F96" s="218">
        <v>11.306821438807701</v>
      </c>
      <c r="G96" s="218">
        <v>1680.3156093754999</v>
      </c>
      <c r="H96" s="218">
        <v>148.61078495573099</v>
      </c>
    </row>
    <row r="97" spans="1:8" s="54" customFormat="1" ht="18" customHeight="1">
      <c r="A97" s="219" t="s">
        <v>97</v>
      </c>
      <c r="B97" s="220">
        <v>2009</v>
      </c>
      <c r="C97" s="215">
        <v>112156797.8</v>
      </c>
      <c r="D97" s="215">
        <v>753880</v>
      </c>
      <c r="E97" s="215">
        <v>65194</v>
      </c>
      <c r="F97" s="215">
        <v>11.563640825842899</v>
      </c>
      <c r="G97" s="215">
        <v>1720.3546001165801</v>
      </c>
      <c r="H97" s="215">
        <v>148.772746060381</v>
      </c>
    </row>
    <row r="98" spans="1:8" s="54" customFormat="1" ht="18" customHeight="1">
      <c r="A98" s="216" t="s">
        <v>97</v>
      </c>
      <c r="B98" s="217">
        <v>2010</v>
      </c>
      <c r="C98" s="218">
        <v>117648079</v>
      </c>
      <c r="D98" s="218">
        <v>778635</v>
      </c>
      <c r="E98" s="218">
        <v>68793</v>
      </c>
      <c r="F98" s="218">
        <v>11.3185207797305</v>
      </c>
      <c r="G98" s="218">
        <v>1710.1751486343101</v>
      </c>
      <c r="H98" s="218">
        <v>151.09528726553501</v>
      </c>
    </row>
    <row r="99" spans="1:8" s="54" customFormat="1" ht="18" customHeight="1">
      <c r="A99" s="219" t="s">
        <v>97</v>
      </c>
      <c r="B99" s="220">
        <v>2011</v>
      </c>
      <c r="C99" s="215">
        <v>117273339.78</v>
      </c>
      <c r="D99" s="215">
        <v>751675</v>
      </c>
      <c r="E99" s="215">
        <v>67754</v>
      </c>
      <c r="F99" s="215">
        <v>11.094178941464699</v>
      </c>
      <c r="G99" s="215">
        <v>1730.86961330696</v>
      </c>
      <c r="H99" s="215">
        <v>156.016017268101</v>
      </c>
    </row>
    <row r="100" spans="1:8" s="54" customFormat="1" ht="18" customHeight="1">
      <c r="A100" s="216" t="s">
        <v>97</v>
      </c>
      <c r="B100" s="217">
        <v>2012</v>
      </c>
      <c r="C100" s="218">
        <v>110840757.5</v>
      </c>
      <c r="D100" s="218">
        <v>728106</v>
      </c>
      <c r="E100" s="218">
        <v>63190</v>
      </c>
      <c r="F100" s="218">
        <v>11.522487735401199</v>
      </c>
      <c r="G100" s="218">
        <v>1754.0869995252399</v>
      </c>
      <c r="H100" s="218">
        <v>152.231622181386</v>
      </c>
    </row>
    <row r="101" spans="1:8" s="54" customFormat="1" ht="18" customHeight="1">
      <c r="A101" s="219" t="s">
        <v>97</v>
      </c>
      <c r="B101" s="220">
        <v>2013</v>
      </c>
      <c r="C101" s="215">
        <v>102555390.5</v>
      </c>
      <c r="D101" s="215">
        <v>699322</v>
      </c>
      <c r="E101" s="215">
        <v>59908</v>
      </c>
      <c r="F101" s="215">
        <v>11.6732656740335</v>
      </c>
      <c r="G101" s="215">
        <v>1711.8813931361401</v>
      </c>
      <c r="H101" s="215">
        <v>146.64974146387499</v>
      </c>
    </row>
    <row r="102" spans="1:8" s="54" customFormat="1" ht="18" customHeight="1">
      <c r="A102" s="216" t="s">
        <v>97</v>
      </c>
      <c r="B102" s="217">
        <v>2014</v>
      </c>
      <c r="C102" s="218">
        <v>97044745.340000004</v>
      </c>
      <c r="D102" s="218">
        <v>735453</v>
      </c>
      <c r="E102" s="218">
        <v>62381</v>
      </c>
      <c r="F102" s="218">
        <v>11.7896955803851</v>
      </c>
      <c r="G102" s="218">
        <v>1555.6779362305799</v>
      </c>
      <c r="H102" s="218">
        <v>131.95234140047</v>
      </c>
    </row>
    <row r="103" spans="1:8" s="54" customFormat="1" ht="18" customHeight="1">
      <c r="A103" s="219" t="s">
        <v>97</v>
      </c>
      <c r="B103" s="220">
        <v>2015</v>
      </c>
      <c r="C103" s="215">
        <v>91811424.310000002</v>
      </c>
      <c r="D103" s="215">
        <v>748414</v>
      </c>
      <c r="E103" s="215">
        <v>61749</v>
      </c>
      <c r="F103" s="215">
        <v>12.120261056859199</v>
      </c>
      <c r="G103" s="215">
        <v>1486.8487637046801</v>
      </c>
      <c r="H103" s="215">
        <v>122.67464840315699</v>
      </c>
    </row>
    <row r="104" spans="1:8" s="54" customFormat="1" ht="18" customHeight="1">
      <c r="A104" s="216" t="s">
        <v>97</v>
      </c>
      <c r="B104" s="217">
        <v>2016</v>
      </c>
      <c r="C104" s="218">
        <v>93868043.840000004</v>
      </c>
      <c r="D104" s="218">
        <v>831483</v>
      </c>
      <c r="E104" s="218">
        <v>65157</v>
      </c>
      <c r="F104" s="218">
        <v>12.761222892398401</v>
      </c>
      <c r="G104" s="218">
        <v>1440.64404192949</v>
      </c>
      <c r="H104" s="218">
        <v>112.89231871246901</v>
      </c>
    </row>
    <row r="105" spans="1:8" s="54" customFormat="1" ht="18" customHeight="1">
      <c r="A105" s="219" t="s">
        <v>98</v>
      </c>
      <c r="B105" s="220">
        <v>2007</v>
      </c>
      <c r="C105" s="215">
        <v>58938</v>
      </c>
      <c r="D105" s="215">
        <v>398</v>
      </c>
      <c r="E105" s="215">
        <v>100</v>
      </c>
      <c r="F105" s="215">
        <v>3.98</v>
      </c>
      <c r="G105" s="215">
        <v>589.38</v>
      </c>
      <c r="H105" s="215">
        <v>148.085427135678</v>
      </c>
    </row>
    <row r="106" spans="1:8" s="54" customFormat="1" ht="18" customHeight="1">
      <c r="A106" s="216" t="s">
        <v>98</v>
      </c>
      <c r="B106" s="217">
        <v>2008</v>
      </c>
      <c r="C106" s="218">
        <v>38018</v>
      </c>
      <c r="D106" s="218">
        <v>255</v>
      </c>
      <c r="E106" s="218">
        <v>56</v>
      </c>
      <c r="F106" s="218">
        <v>4.5535714285714297</v>
      </c>
      <c r="G106" s="218">
        <v>678.892857142857</v>
      </c>
      <c r="H106" s="218">
        <v>149.09019607843101</v>
      </c>
    </row>
    <row r="107" spans="1:8" s="54" customFormat="1" ht="18" customHeight="1">
      <c r="A107" s="219" t="s">
        <v>98</v>
      </c>
      <c r="B107" s="220">
        <v>2009</v>
      </c>
      <c r="C107" s="215">
        <v>28849</v>
      </c>
      <c r="D107" s="215">
        <v>261</v>
      </c>
      <c r="E107" s="215">
        <v>85</v>
      </c>
      <c r="F107" s="215">
        <v>3.0705882352941201</v>
      </c>
      <c r="G107" s="215">
        <v>339.4</v>
      </c>
      <c r="H107" s="215">
        <v>110.53256704980799</v>
      </c>
    </row>
    <row r="108" spans="1:8" s="54" customFormat="1" ht="18" customHeight="1">
      <c r="A108" s="242" t="s">
        <v>98</v>
      </c>
      <c r="B108" s="243">
        <v>2010</v>
      </c>
      <c r="C108" s="244">
        <v>48539</v>
      </c>
      <c r="D108" s="244">
        <v>398</v>
      </c>
      <c r="E108" s="244">
        <v>109</v>
      </c>
      <c r="F108" s="244">
        <v>3.6513761467889898</v>
      </c>
      <c r="G108" s="244">
        <v>445.31192660550499</v>
      </c>
      <c r="H108" s="244">
        <v>121.957286432161</v>
      </c>
    </row>
    <row r="109" spans="1:8" s="54" customFormat="1" ht="18" customHeight="1">
      <c r="A109" s="219" t="s">
        <v>98</v>
      </c>
      <c r="B109" s="220">
        <v>2011</v>
      </c>
      <c r="C109" s="215">
        <v>88816</v>
      </c>
      <c r="D109" s="215">
        <v>884</v>
      </c>
      <c r="E109" s="215">
        <v>119</v>
      </c>
      <c r="F109" s="215">
        <v>7.4285714285714297</v>
      </c>
      <c r="G109" s="215">
        <v>746.35294117647095</v>
      </c>
      <c r="H109" s="215">
        <v>100.470588235294</v>
      </c>
    </row>
    <row r="110" spans="1:8" s="54" customFormat="1" ht="18" customHeight="1">
      <c r="A110" s="216" t="s">
        <v>98</v>
      </c>
      <c r="B110" s="217">
        <v>2012</v>
      </c>
      <c r="C110" s="218">
        <v>97329</v>
      </c>
      <c r="D110" s="218">
        <v>499</v>
      </c>
      <c r="E110" s="218">
        <v>97</v>
      </c>
      <c r="F110" s="218">
        <v>5.1443298969072204</v>
      </c>
      <c r="G110" s="218">
        <v>1003.3917525773199</v>
      </c>
      <c r="H110" s="218">
        <v>195.048096192385</v>
      </c>
    </row>
    <row r="111" spans="1:8" s="54" customFormat="1" ht="18" customHeight="1">
      <c r="A111" s="245" t="s">
        <v>98</v>
      </c>
      <c r="B111" s="246">
        <v>2013</v>
      </c>
      <c r="C111" s="247">
        <v>102947</v>
      </c>
      <c r="D111" s="247">
        <v>450</v>
      </c>
      <c r="E111" s="247">
        <v>90</v>
      </c>
      <c r="F111" s="247">
        <v>5</v>
      </c>
      <c r="G111" s="247">
        <v>1143.8555555555599</v>
      </c>
      <c r="H111" s="247">
        <v>228.771111111111</v>
      </c>
    </row>
    <row r="112" spans="1:8" s="54" customFormat="1" ht="18" customHeight="1">
      <c r="A112" s="216" t="s">
        <v>98</v>
      </c>
      <c r="B112" s="217">
        <v>2014</v>
      </c>
      <c r="C112" s="218">
        <v>71503</v>
      </c>
      <c r="D112" s="218">
        <v>678</v>
      </c>
      <c r="E112" s="218">
        <v>63</v>
      </c>
      <c r="F112" s="218">
        <v>10.7619047619048</v>
      </c>
      <c r="G112" s="218">
        <v>1134.9682539682501</v>
      </c>
      <c r="H112" s="218">
        <v>105.461651917404</v>
      </c>
    </row>
    <row r="113" spans="1:8" s="54" customFormat="1" ht="18" customHeight="1">
      <c r="A113" s="219" t="s">
        <v>98</v>
      </c>
      <c r="B113" s="220">
        <v>2015</v>
      </c>
      <c r="C113" s="215">
        <v>94931</v>
      </c>
      <c r="D113" s="215">
        <v>1033</v>
      </c>
      <c r="E113" s="215">
        <v>82</v>
      </c>
      <c r="F113" s="215">
        <v>12.597560975609801</v>
      </c>
      <c r="G113" s="215">
        <v>1157.69512195122</v>
      </c>
      <c r="H113" s="215">
        <v>91.898354307841302</v>
      </c>
    </row>
    <row r="114" spans="1:8" s="54" customFormat="1" ht="18" customHeight="1">
      <c r="A114" s="216" t="s">
        <v>98</v>
      </c>
      <c r="B114" s="217">
        <v>2016</v>
      </c>
      <c r="C114" s="218">
        <v>70280</v>
      </c>
      <c r="D114" s="218">
        <v>765</v>
      </c>
      <c r="E114" s="218">
        <v>116</v>
      </c>
      <c r="F114" s="218">
        <v>6.5948275862069003</v>
      </c>
      <c r="G114" s="218">
        <v>605.86206896551698</v>
      </c>
      <c r="H114" s="218">
        <v>91.869281045751606</v>
      </c>
    </row>
    <row r="115" spans="1:8" s="54" customFormat="1" ht="18" customHeight="1">
      <c r="A115" s="219" t="s">
        <v>99</v>
      </c>
      <c r="B115" s="220">
        <v>2007</v>
      </c>
      <c r="C115" s="215">
        <v>651127</v>
      </c>
      <c r="D115" s="215">
        <v>6050</v>
      </c>
      <c r="E115" s="215">
        <v>719</v>
      </c>
      <c r="F115" s="215">
        <v>8.4144645340750994</v>
      </c>
      <c r="G115" s="215">
        <v>905.60083449235105</v>
      </c>
      <c r="H115" s="215">
        <v>107.624297520661</v>
      </c>
    </row>
    <row r="116" spans="1:8" s="54" customFormat="1" ht="18" customHeight="1">
      <c r="A116" s="216" t="s">
        <v>99</v>
      </c>
      <c r="B116" s="217">
        <v>2008</v>
      </c>
      <c r="C116" s="218">
        <v>596265</v>
      </c>
      <c r="D116" s="218">
        <v>5019</v>
      </c>
      <c r="E116" s="218">
        <v>664</v>
      </c>
      <c r="F116" s="218">
        <v>7.5587349397590398</v>
      </c>
      <c r="G116" s="218">
        <v>897.98945783132501</v>
      </c>
      <c r="H116" s="218">
        <v>118.801554094441</v>
      </c>
    </row>
    <row r="117" spans="1:8" s="54" customFormat="1" ht="18" customHeight="1">
      <c r="A117" s="219" t="s">
        <v>99</v>
      </c>
      <c r="B117" s="220">
        <v>2009</v>
      </c>
      <c r="C117" s="215">
        <v>494257</v>
      </c>
      <c r="D117" s="215">
        <v>5152</v>
      </c>
      <c r="E117" s="215">
        <v>633</v>
      </c>
      <c r="F117" s="215">
        <v>8.1390205371248001</v>
      </c>
      <c r="G117" s="215">
        <v>780.81674565560797</v>
      </c>
      <c r="H117" s="215">
        <v>95.934976708074501</v>
      </c>
    </row>
    <row r="118" spans="1:8" s="54" customFormat="1" ht="18" customHeight="1">
      <c r="A118" s="216" t="s">
        <v>99</v>
      </c>
      <c r="B118" s="217">
        <v>2010</v>
      </c>
      <c r="C118" s="218">
        <v>1079587</v>
      </c>
      <c r="D118" s="218">
        <v>11740</v>
      </c>
      <c r="E118" s="218">
        <v>1253</v>
      </c>
      <c r="F118" s="218">
        <v>9.3695131683958497</v>
      </c>
      <c r="G118" s="218">
        <v>861.60175578611302</v>
      </c>
      <c r="H118" s="218">
        <v>91.958006814310096</v>
      </c>
    </row>
    <row r="119" spans="1:8" s="54" customFormat="1" ht="18" customHeight="1">
      <c r="A119" s="219" t="s">
        <v>99</v>
      </c>
      <c r="B119" s="220">
        <v>2011</v>
      </c>
      <c r="C119" s="215">
        <v>1415294</v>
      </c>
      <c r="D119" s="215">
        <v>13936</v>
      </c>
      <c r="E119" s="215">
        <v>1370</v>
      </c>
      <c r="F119" s="215">
        <v>10.172262773722601</v>
      </c>
      <c r="G119" s="215">
        <v>1033.0613138686099</v>
      </c>
      <c r="H119" s="215">
        <v>101.55668771527</v>
      </c>
    </row>
    <row r="120" spans="1:8" s="54" customFormat="1" ht="18" customHeight="1">
      <c r="A120" s="216" t="s">
        <v>99</v>
      </c>
      <c r="B120" s="217">
        <v>2012</v>
      </c>
      <c r="C120" s="218">
        <v>1338287</v>
      </c>
      <c r="D120" s="218">
        <v>11700</v>
      </c>
      <c r="E120" s="218">
        <v>1215</v>
      </c>
      <c r="F120" s="218">
        <v>9.6296296296296298</v>
      </c>
      <c r="G120" s="218">
        <v>1101.4707818930001</v>
      </c>
      <c r="H120" s="218">
        <v>114.383504273504</v>
      </c>
    </row>
    <row r="121" spans="1:8" s="54" customFormat="1" ht="18" customHeight="1">
      <c r="A121" s="219" t="s">
        <v>99</v>
      </c>
      <c r="B121" s="220">
        <v>2013</v>
      </c>
      <c r="C121" s="215">
        <v>1206550</v>
      </c>
      <c r="D121" s="215">
        <v>8549</v>
      </c>
      <c r="E121" s="215">
        <v>983</v>
      </c>
      <c r="F121" s="215">
        <v>8.6968463886063105</v>
      </c>
      <c r="G121" s="215">
        <v>1227.4160732451701</v>
      </c>
      <c r="H121" s="215">
        <v>141.13346590244501</v>
      </c>
    </row>
    <row r="122" spans="1:8" s="54" customFormat="1" ht="18" customHeight="1">
      <c r="A122" s="216" t="s">
        <v>99</v>
      </c>
      <c r="B122" s="217">
        <v>2014</v>
      </c>
      <c r="C122" s="218">
        <v>1049303</v>
      </c>
      <c r="D122" s="218">
        <v>12373</v>
      </c>
      <c r="E122" s="218">
        <v>929</v>
      </c>
      <c r="F122" s="218">
        <v>13.318622174381099</v>
      </c>
      <c r="G122" s="218">
        <v>1129.49730893434</v>
      </c>
      <c r="H122" s="218">
        <v>84.805867614968093</v>
      </c>
    </row>
    <row r="123" spans="1:8" s="54" customFormat="1" ht="18" customHeight="1">
      <c r="A123" s="219" t="s">
        <v>99</v>
      </c>
      <c r="B123" s="220">
        <v>2015</v>
      </c>
      <c r="C123" s="215">
        <v>1115563</v>
      </c>
      <c r="D123" s="215">
        <v>13637</v>
      </c>
      <c r="E123" s="215">
        <v>923</v>
      </c>
      <c r="F123" s="215">
        <v>14.7746478873239</v>
      </c>
      <c r="G123" s="215">
        <v>1208.62730227519</v>
      </c>
      <c r="H123" s="215">
        <v>81.804135806995703</v>
      </c>
    </row>
    <row r="124" spans="1:8" s="54" customFormat="1" ht="18" customHeight="1">
      <c r="A124" s="216" t="s">
        <v>99</v>
      </c>
      <c r="B124" s="217">
        <v>2016</v>
      </c>
      <c r="C124" s="218">
        <v>1298000.5</v>
      </c>
      <c r="D124" s="218">
        <v>17337</v>
      </c>
      <c r="E124" s="218">
        <v>1214</v>
      </c>
      <c r="F124" s="218">
        <v>14.280889621087301</v>
      </c>
      <c r="G124" s="218">
        <v>1069.1931630972001</v>
      </c>
      <c r="H124" s="218">
        <v>74.868806598604195</v>
      </c>
    </row>
    <row r="125" spans="1:8" s="54" customFormat="1" ht="18" customHeight="1">
      <c r="A125" s="219" t="s">
        <v>100</v>
      </c>
      <c r="B125" s="220">
        <v>2007</v>
      </c>
      <c r="C125" s="215">
        <v>22609047</v>
      </c>
      <c r="D125" s="215">
        <v>304770</v>
      </c>
      <c r="E125" s="215">
        <v>15810</v>
      </c>
      <c r="F125" s="215">
        <v>19.277039848197301</v>
      </c>
      <c r="G125" s="215">
        <v>1430.0472485768501</v>
      </c>
      <c r="H125" s="215">
        <v>74.183964957180805</v>
      </c>
    </row>
    <row r="126" spans="1:8" s="54" customFormat="1" ht="18" customHeight="1">
      <c r="A126" s="216" t="s">
        <v>100</v>
      </c>
      <c r="B126" s="217">
        <v>2008</v>
      </c>
      <c r="C126" s="218">
        <v>28384707</v>
      </c>
      <c r="D126" s="218">
        <v>377291</v>
      </c>
      <c r="E126" s="218">
        <v>18365</v>
      </c>
      <c r="F126" s="218">
        <v>20.544023958616901</v>
      </c>
      <c r="G126" s="218">
        <v>1545.5870950177</v>
      </c>
      <c r="H126" s="218">
        <v>75.232928959344406</v>
      </c>
    </row>
    <row r="127" spans="1:8" s="54" customFormat="1" ht="18" customHeight="1">
      <c r="A127" s="219" t="s">
        <v>100</v>
      </c>
      <c r="B127" s="220">
        <v>2009</v>
      </c>
      <c r="C127" s="215">
        <v>32853639</v>
      </c>
      <c r="D127" s="215">
        <v>445229</v>
      </c>
      <c r="E127" s="215">
        <v>21230</v>
      </c>
      <c r="F127" s="215">
        <v>20.971691003297199</v>
      </c>
      <c r="G127" s="215">
        <v>1547.5100800753701</v>
      </c>
      <c r="H127" s="215">
        <v>73.790429194863805</v>
      </c>
    </row>
    <row r="128" spans="1:8" s="54" customFormat="1" ht="18" customHeight="1">
      <c r="A128" s="216" t="s">
        <v>100</v>
      </c>
      <c r="B128" s="217">
        <v>2010</v>
      </c>
      <c r="C128" s="218">
        <v>41780286</v>
      </c>
      <c r="D128" s="218">
        <v>562616</v>
      </c>
      <c r="E128" s="218">
        <v>25772</v>
      </c>
      <c r="F128" s="218">
        <v>21.8305137358373</v>
      </c>
      <c r="G128" s="218">
        <v>1621.1503181747601</v>
      </c>
      <c r="H128" s="218">
        <v>74.260749783155802</v>
      </c>
    </row>
    <row r="129" spans="1:8" s="54" customFormat="1" ht="18" customHeight="1">
      <c r="A129" s="219" t="s">
        <v>100</v>
      </c>
      <c r="B129" s="220">
        <v>2011</v>
      </c>
      <c r="C129" s="215">
        <v>43002589</v>
      </c>
      <c r="D129" s="215">
        <v>587515</v>
      </c>
      <c r="E129" s="215">
        <v>27678</v>
      </c>
      <c r="F129" s="215">
        <v>21.226786617530198</v>
      </c>
      <c r="G129" s="215">
        <v>1553.67400101163</v>
      </c>
      <c r="H129" s="215">
        <v>73.194027386534799</v>
      </c>
    </row>
    <row r="130" spans="1:8" s="54" customFormat="1" ht="18" customHeight="1">
      <c r="A130" s="216" t="s">
        <v>100</v>
      </c>
      <c r="B130" s="217">
        <v>2012</v>
      </c>
      <c r="C130" s="218">
        <v>44047216</v>
      </c>
      <c r="D130" s="218">
        <v>614824</v>
      </c>
      <c r="E130" s="218">
        <v>29800</v>
      </c>
      <c r="F130" s="218">
        <v>20.631677852349</v>
      </c>
      <c r="G130" s="218">
        <v>1478.0944966443001</v>
      </c>
      <c r="H130" s="218">
        <v>71.641991854579501</v>
      </c>
    </row>
    <row r="131" spans="1:8" s="54" customFormat="1" ht="18" customHeight="1">
      <c r="A131" s="219" t="s">
        <v>100</v>
      </c>
      <c r="B131" s="220">
        <v>2013</v>
      </c>
      <c r="C131" s="215">
        <v>44653389</v>
      </c>
      <c r="D131" s="215">
        <v>626708</v>
      </c>
      <c r="E131" s="215">
        <v>30919</v>
      </c>
      <c r="F131" s="215">
        <v>20.269348944015</v>
      </c>
      <c r="G131" s="215">
        <v>1444.20547236327</v>
      </c>
      <c r="H131" s="215">
        <v>71.250708463909803</v>
      </c>
    </row>
    <row r="132" spans="1:8" s="54" customFormat="1" ht="18" customHeight="1">
      <c r="A132" s="216" t="s">
        <v>100</v>
      </c>
      <c r="B132" s="217">
        <v>2014</v>
      </c>
      <c r="C132" s="218">
        <v>45612417</v>
      </c>
      <c r="D132" s="218">
        <v>647397</v>
      </c>
      <c r="E132" s="218">
        <v>31752</v>
      </c>
      <c r="F132" s="218">
        <v>20.3891723356009</v>
      </c>
      <c r="G132" s="218">
        <v>1436.5210695389301</v>
      </c>
      <c r="H132" s="218">
        <v>70.455094787278895</v>
      </c>
    </row>
    <row r="133" spans="1:8" s="54" customFormat="1" ht="18" customHeight="1">
      <c r="A133" s="219" t="s">
        <v>100</v>
      </c>
      <c r="B133" s="220">
        <v>2015</v>
      </c>
      <c r="C133" s="215">
        <v>43406295</v>
      </c>
      <c r="D133" s="215">
        <v>616443</v>
      </c>
      <c r="E133" s="215">
        <v>30635</v>
      </c>
      <c r="F133" s="215">
        <v>20.122180512485699</v>
      </c>
      <c r="G133" s="215">
        <v>1416.8857515913201</v>
      </c>
      <c r="H133" s="215">
        <v>70.414125880251703</v>
      </c>
    </row>
    <row r="134" spans="1:8" s="54" customFormat="1" ht="18" customHeight="1">
      <c r="A134" s="216" t="s">
        <v>100</v>
      </c>
      <c r="B134" s="217">
        <v>2016</v>
      </c>
      <c r="C134" s="218">
        <v>42317249</v>
      </c>
      <c r="D134" s="218">
        <v>608236</v>
      </c>
      <c r="E134" s="218">
        <v>29409</v>
      </c>
      <c r="F134" s="218">
        <v>20.6819681050019</v>
      </c>
      <c r="G134" s="218">
        <v>1438.9217246421199</v>
      </c>
      <c r="H134" s="218">
        <v>69.573732893153306</v>
      </c>
    </row>
    <row r="135" spans="1:8" s="54" customFormat="1" ht="18" customHeight="1">
      <c r="A135" s="219" t="s">
        <v>101</v>
      </c>
      <c r="B135" s="220">
        <v>2007</v>
      </c>
      <c r="C135" s="215">
        <v>2010</v>
      </c>
      <c r="D135" s="215">
        <v>6</v>
      </c>
      <c r="E135" s="215">
        <v>2</v>
      </c>
      <c r="F135" s="215">
        <v>3</v>
      </c>
      <c r="G135" s="215">
        <v>1005</v>
      </c>
      <c r="H135" s="215">
        <v>335</v>
      </c>
    </row>
    <row r="136" spans="1:8" s="54" customFormat="1" ht="18" customHeight="1">
      <c r="A136" s="216" t="s">
        <v>101</v>
      </c>
      <c r="B136" s="217">
        <v>2008</v>
      </c>
      <c r="C136" s="218">
        <v>910</v>
      </c>
      <c r="D136" s="218">
        <v>4</v>
      </c>
      <c r="E136" s="218">
        <v>2</v>
      </c>
      <c r="F136" s="218">
        <v>2</v>
      </c>
      <c r="G136" s="218">
        <v>455</v>
      </c>
      <c r="H136" s="218">
        <v>227.5</v>
      </c>
    </row>
    <row r="137" spans="1:8" s="54" customFormat="1" ht="18" customHeight="1">
      <c r="A137" s="219" t="s">
        <v>101</v>
      </c>
      <c r="B137" s="220">
        <v>2009</v>
      </c>
      <c r="C137" s="215">
        <v>4728</v>
      </c>
      <c r="D137" s="215">
        <v>16</v>
      </c>
      <c r="E137" s="215">
        <v>9</v>
      </c>
      <c r="F137" s="215">
        <v>1.7777777777777799</v>
      </c>
      <c r="G137" s="215">
        <v>525.33333333333303</v>
      </c>
      <c r="H137" s="215">
        <v>295.5</v>
      </c>
    </row>
    <row r="138" spans="1:8" s="54" customFormat="1" ht="18" customHeight="1">
      <c r="A138" s="216" t="s">
        <v>101</v>
      </c>
      <c r="B138" s="217">
        <v>2010</v>
      </c>
      <c r="C138" s="218">
        <v>31239</v>
      </c>
      <c r="D138" s="218">
        <v>224</v>
      </c>
      <c r="E138" s="218">
        <v>99</v>
      </c>
      <c r="F138" s="218">
        <v>2.2626262626262599</v>
      </c>
      <c r="G138" s="218">
        <v>315.54545454545502</v>
      </c>
      <c r="H138" s="218">
        <v>139.45982142857099</v>
      </c>
    </row>
    <row r="139" spans="1:8" s="54" customFormat="1" ht="18" customHeight="1">
      <c r="A139" s="219" t="s">
        <v>101</v>
      </c>
      <c r="B139" s="220">
        <v>2011</v>
      </c>
      <c r="C139" s="215">
        <v>4200</v>
      </c>
      <c r="D139" s="215">
        <v>44</v>
      </c>
      <c r="E139" s="215">
        <v>8</v>
      </c>
      <c r="F139" s="215">
        <v>5.5</v>
      </c>
      <c r="G139" s="215">
        <v>525</v>
      </c>
      <c r="H139" s="215">
        <v>95.454545454545496</v>
      </c>
    </row>
    <row r="140" spans="1:8" s="54" customFormat="1" ht="18" customHeight="1">
      <c r="A140" s="216" t="s">
        <v>101</v>
      </c>
      <c r="B140" s="217">
        <v>2012</v>
      </c>
      <c r="C140" s="218">
        <v>10601</v>
      </c>
      <c r="D140" s="218">
        <v>137</v>
      </c>
      <c r="E140" s="218">
        <v>33</v>
      </c>
      <c r="F140" s="218">
        <v>4.1515151515151496</v>
      </c>
      <c r="G140" s="218">
        <v>321.24242424242402</v>
      </c>
      <c r="H140" s="218">
        <v>77.379562043795602</v>
      </c>
    </row>
    <row r="141" spans="1:8" s="54" customFormat="1" ht="18" customHeight="1">
      <c r="A141" s="219" t="s">
        <v>101</v>
      </c>
      <c r="B141" s="220">
        <v>2013</v>
      </c>
      <c r="C141" s="215">
        <v>3695</v>
      </c>
      <c r="D141" s="215">
        <v>81</v>
      </c>
      <c r="E141" s="215">
        <v>17</v>
      </c>
      <c r="F141" s="215">
        <v>4.7647058823529402</v>
      </c>
      <c r="G141" s="215">
        <v>217.35294117647101</v>
      </c>
      <c r="H141" s="215">
        <v>45.617283950617299</v>
      </c>
    </row>
    <row r="142" spans="1:8" s="54" customFormat="1" ht="18" customHeight="1">
      <c r="A142" s="216" t="s">
        <v>101</v>
      </c>
      <c r="B142" s="217">
        <v>2014</v>
      </c>
      <c r="C142" s="218">
        <v>3873</v>
      </c>
      <c r="D142" s="218">
        <v>78</v>
      </c>
      <c r="E142" s="218">
        <v>12</v>
      </c>
      <c r="F142" s="218">
        <v>6.5</v>
      </c>
      <c r="G142" s="218">
        <v>322.75</v>
      </c>
      <c r="H142" s="218">
        <v>49.653846153846203</v>
      </c>
    </row>
    <row r="143" spans="1:8" s="54" customFormat="1" ht="28.35" customHeight="1">
      <c r="A143" s="219" t="s">
        <v>101</v>
      </c>
      <c r="B143" s="220">
        <v>2015</v>
      </c>
      <c r="C143" s="215">
        <v>20843</v>
      </c>
      <c r="D143" s="215">
        <v>290</v>
      </c>
      <c r="E143" s="215">
        <v>34</v>
      </c>
      <c r="F143" s="215">
        <v>8.5294117647058805</v>
      </c>
      <c r="G143" s="215">
        <v>613.02941176470597</v>
      </c>
      <c r="H143" s="215">
        <v>71.872413793103505</v>
      </c>
    </row>
    <row r="144" spans="1:8">
      <c r="A144" s="216" t="s">
        <v>101</v>
      </c>
      <c r="B144" s="217">
        <v>2016</v>
      </c>
      <c r="C144" s="218">
        <v>25182</v>
      </c>
      <c r="D144" s="218">
        <v>279</v>
      </c>
      <c r="E144" s="218">
        <v>24</v>
      </c>
      <c r="F144" s="218">
        <v>11.625</v>
      </c>
      <c r="G144" s="218">
        <v>1049.25</v>
      </c>
      <c r="H144" s="218">
        <v>90.258064516128997</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11.xml><?xml version="1.0" encoding="utf-8"?>
<worksheet xmlns="http://schemas.openxmlformats.org/spreadsheetml/2006/main" xmlns:r="http://schemas.openxmlformats.org/officeDocument/2006/relationships">
  <sheetPr codeName="Sheet10">
    <tabColor theme="7" tint="-0.249977111117893"/>
  </sheetPr>
  <dimension ref="A1:L21"/>
  <sheetViews>
    <sheetView workbookViewId="0">
      <selection activeCell="I26" sqref="I26:I27"/>
    </sheetView>
  </sheetViews>
  <sheetFormatPr defaultRowHeight="15"/>
  <cols>
    <col min="1" max="1" width="28.140625" style="74" customWidth="1"/>
    <col min="2" max="16384" width="9.140625" style="74"/>
  </cols>
  <sheetData>
    <row r="1" spans="1:12" s="69" customFormat="1" ht="12.75">
      <c r="B1" s="70"/>
    </row>
    <row r="2" spans="1:12" s="69" customFormat="1" ht="12.75">
      <c r="A2" s="71" t="s">
        <v>54</v>
      </c>
      <c r="B2" s="70"/>
    </row>
    <row r="3" spans="1:12" s="69" customFormat="1" ht="12.75">
      <c r="A3" s="71" t="s">
        <v>55</v>
      </c>
      <c r="B3" s="70"/>
    </row>
    <row r="5" spans="1:12">
      <c r="A5" s="72" t="s">
        <v>132</v>
      </c>
      <c r="B5" s="73"/>
      <c r="C5" s="73"/>
      <c r="D5" s="73"/>
      <c r="E5" s="73"/>
      <c r="F5" s="73"/>
      <c r="G5" s="73"/>
      <c r="H5" s="73"/>
      <c r="I5" s="73"/>
      <c r="J5" s="73"/>
    </row>
    <row r="6" spans="1:12">
      <c r="A6" s="43"/>
      <c r="B6" s="42" t="s">
        <v>4</v>
      </c>
      <c r="C6" s="42" t="s">
        <v>5</v>
      </c>
      <c r="D6" s="42" t="s">
        <v>6</v>
      </c>
      <c r="E6" s="42" t="s">
        <v>7</v>
      </c>
      <c r="F6" s="42" t="s">
        <v>8</v>
      </c>
      <c r="G6" s="42" t="s">
        <v>34</v>
      </c>
      <c r="H6" s="42" t="s">
        <v>150</v>
      </c>
      <c r="I6" s="42" t="s">
        <v>159</v>
      </c>
      <c r="J6" s="42" t="s">
        <v>177</v>
      </c>
      <c r="K6" s="42" t="s">
        <v>198</v>
      </c>
      <c r="L6" s="200"/>
    </row>
    <row r="7" spans="1:12">
      <c r="A7" s="60" t="s">
        <v>87</v>
      </c>
      <c r="B7" s="68">
        <v>4311770</v>
      </c>
      <c r="C7" s="68">
        <v>4344816</v>
      </c>
      <c r="D7" s="68">
        <v>4374651</v>
      </c>
      <c r="E7" s="68">
        <v>4406003</v>
      </c>
      <c r="F7" s="68">
        <v>4445148</v>
      </c>
      <c r="G7" s="68">
        <v>4460635</v>
      </c>
      <c r="H7" s="68">
        <v>4475828</v>
      </c>
      <c r="I7" s="68">
        <v>4495123</v>
      </c>
      <c r="J7" s="68">
        <v>4517328</v>
      </c>
      <c r="K7" s="68">
        <v>4544222</v>
      </c>
    </row>
    <row r="8" spans="1:12">
      <c r="A8" s="44" t="s">
        <v>29</v>
      </c>
      <c r="B8" s="68">
        <v>309187</v>
      </c>
      <c r="C8" s="68">
        <v>310708</v>
      </c>
      <c r="D8" s="68">
        <v>311673</v>
      </c>
      <c r="E8" s="68">
        <v>312634</v>
      </c>
      <c r="F8" s="68">
        <v>313834</v>
      </c>
      <c r="G8" s="68">
        <v>313813</v>
      </c>
      <c r="H8" s="68">
        <v>313580</v>
      </c>
      <c r="I8" s="68">
        <v>312920</v>
      </c>
      <c r="J8" s="68">
        <v>312443</v>
      </c>
      <c r="K8" s="68">
        <v>312361</v>
      </c>
    </row>
    <row r="9" spans="1:12">
      <c r="A9" s="44" t="s">
        <v>18</v>
      </c>
      <c r="B9" s="68">
        <v>93543</v>
      </c>
      <c r="C9" s="68">
        <v>94713</v>
      </c>
      <c r="D9" s="68">
        <v>95117</v>
      </c>
      <c r="E9" s="68">
        <v>95398</v>
      </c>
      <c r="F9" s="68">
        <v>95904</v>
      </c>
      <c r="G9" s="68">
        <v>95933</v>
      </c>
      <c r="H9" s="68">
        <v>96124</v>
      </c>
      <c r="I9" s="68">
        <v>96205</v>
      </c>
      <c r="J9" s="68">
        <v>96313</v>
      </c>
      <c r="K9" s="68">
        <v>96707</v>
      </c>
    </row>
    <row r="10" spans="1:12">
      <c r="A10" s="44" t="s">
        <v>30</v>
      </c>
      <c r="B10" s="68">
        <v>126234</v>
      </c>
      <c r="C10" s="68">
        <v>127038</v>
      </c>
      <c r="D10" s="68">
        <v>127456</v>
      </c>
      <c r="E10" s="68">
        <v>127712</v>
      </c>
      <c r="F10" s="68">
        <v>128134</v>
      </c>
      <c r="G10" s="68">
        <v>127939</v>
      </c>
      <c r="H10" s="68">
        <v>127802</v>
      </c>
      <c r="I10" s="68">
        <v>127645</v>
      </c>
      <c r="J10" s="68">
        <v>127506</v>
      </c>
      <c r="K10" s="68">
        <v>127407</v>
      </c>
    </row>
    <row r="11" spans="1:12">
      <c r="A11" s="44" t="s">
        <v>19</v>
      </c>
      <c r="B11" s="68">
        <v>298644</v>
      </c>
      <c r="C11" s="68">
        <v>299765</v>
      </c>
      <c r="D11" s="68">
        <v>301143</v>
      </c>
      <c r="E11" s="68">
        <v>302398</v>
      </c>
      <c r="F11" s="68">
        <v>305095</v>
      </c>
      <c r="G11" s="68">
        <v>306077</v>
      </c>
      <c r="H11" s="68">
        <v>306791</v>
      </c>
      <c r="I11" s="68">
        <v>307322</v>
      </c>
      <c r="J11" s="68">
        <v>307769</v>
      </c>
      <c r="K11" s="68">
        <v>309867</v>
      </c>
    </row>
    <row r="12" spans="1:12">
      <c r="A12" s="44" t="s">
        <v>20</v>
      </c>
      <c r="B12" s="68">
        <v>241070</v>
      </c>
      <c r="C12" s="68">
        <v>242542</v>
      </c>
      <c r="D12" s="68">
        <v>243796</v>
      </c>
      <c r="E12" s="68">
        <v>245599</v>
      </c>
      <c r="F12" s="68">
        <v>248029</v>
      </c>
      <c r="G12" s="68">
        <v>249259</v>
      </c>
      <c r="H12" s="68">
        <v>250076</v>
      </c>
      <c r="I12" s="68">
        <v>251038</v>
      </c>
      <c r="J12" s="68">
        <v>253237</v>
      </c>
      <c r="K12" s="68">
        <v>254914</v>
      </c>
    </row>
    <row r="13" spans="1:12">
      <c r="A13" s="44" t="s">
        <v>21</v>
      </c>
      <c r="B13" s="68">
        <v>458900</v>
      </c>
      <c r="C13" s="68">
        <v>464191</v>
      </c>
      <c r="D13" s="68">
        <v>469580</v>
      </c>
      <c r="E13" s="68">
        <v>474887</v>
      </c>
      <c r="F13" s="68">
        <v>479262</v>
      </c>
      <c r="G13" s="68">
        <v>482444</v>
      </c>
      <c r="H13" s="68">
        <v>487540</v>
      </c>
      <c r="I13" s="68">
        <v>491544</v>
      </c>
      <c r="J13" s="68">
        <v>494607</v>
      </c>
      <c r="K13" s="68">
        <v>494201</v>
      </c>
    </row>
    <row r="14" spans="1:12">
      <c r="A14" s="44" t="s">
        <v>31</v>
      </c>
      <c r="B14" s="68">
        <v>928665</v>
      </c>
      <c r="C14" s="68">
        <v>934670</v>
      </c>
      <c r="D14" s="68">
        <v>940854</v>
      </c>
      <c r="E14" s="68">
        <v>947165</v>
      </c>
      <c r="F14" s="68">
        <v>955696</v>
      </c>
      <c r="G14" s="68">
        <v>957991</v>
      </c>
      <c r="H14" s="68">
        <v>958555</v>
      </c>
      <c r="I14" s="68">
        <v>962558</v>
      </c>
      <c r="J14" s="68">
        <v>968833</v>
      </c>
      <c r="K14" s="68">
        <v>978591</v>
      </c>
    </row>
    <row r="15" spans="1:12">
      <c r="A15" s="44" t="s">
        <v>22</v>
      </c>
      <c r="B15" s="68">
        <v>262596</v>
      </c>
      <c r="C15" s="68">
        <v>264797</v>
      </c>
      <c r="D15" s="68">
        <v>266294</v>
      </c>
      <c r="E15" s="68">
        <v>267484</v>
      </c>
      <c r="F15" s="68">
        <v>269835</v>
      </c>
      <c r="G15" s="68">
        <v>268683</v>
      </c>
      <c r="H15" s="68">
        <v>270392</v>
      </c>
      <c r="I15" s="68">
        <v>270823</v>
      </c>
      <c r="J15" s="68">
        <v>271180</v>
      </c>
      <c r="K15" s="68">
        <v>272148</v>
      </c>
    </row>
    <row r="16" spans="1:12">
      <c r="A16" s="44" t="s">
        <v>23</v>
      </c>
      <c r="B16" s="68">
        <v>528221</v>
      </c>
      <c r="C16" s="68">
        <v>531324</v>
      </c>
      <c r="D16" s="68">
        <v>534240</v>
      </c>
      <c r="E16" s="68">
        <v>536600</v>
      </c>
      <c r="F16" s="68">
        <v>539369</v>
      </c>
      <c r="G16" s="68">
        <v>540518</v>
      </c>
      <c r="H16" s="68">
        <v>541284</v>
      </c>
      <c r="I16" s="68">
        <v>542720</v>
      </c>
      <c r="J16" s="68">
        <v>543802</v>
      </c>
      <c r="K16" s="68">
        <v>545595</v>
      </c>
    </row>
    <row r="17" spans="1:11">
      <c r="A17" s="44" t="s">
        <v>24</v>
      </c>
      <c r="B17" s="68">
        <v>672857</v>
      </c>
      <c r="C17" s="68">
        <v>679404</v>
      </c>
      <c r="D17" s="68">
        <v>685621</v>
      </c>
      <c r="E17" s="68">
        <v>693816</v>
      </c>
      <c r="F17" s="68">
        <v>703348</v>
      </c>
      <c r="G17" s="68">
        <v>709311</v>
      </c>
      <c r="H17" s="68">
        <v>714203</v>
      </c>
      <c r="I17" s="68">
        <v>721294</v>
      </c>
      <c r="J17" s="68">
        <v>729551</v>
      </c>
      <c r="K17" s="68">
        <v>739763</v>
      </c>
    </row>
    <row r="18" spans="1:11">
      <c r="A18" s="44" t="s">
        <v>25</v>
      </c>
      <c r="B18" s="68">
        <v>17203</v>
      </c>
      <c r="C18" s="68">
        <v>17368</v>
      </c>
      <c r="D18" s="68">
        <v>17575</v>
      </c>
      <c r="E18" s="68">
        <v>17870</v>
      </c>
      <c r="F18" s="68">
        <v>18096</v>
      </c>
      <c r="G18" s="68">
        <v>18237</v>
      </c>
      <c r="H18" s="68">
        <v>18269</v>
      </c>
      <c r="I18" s="68">
        <v>18324</v>
      </c>
      <c r="J18" s="68">
        <v>18393</v>
      </c>
      <c r="K18" s="68">
        <v>18544</v>
      </c>
    </row>
    <row r="19" spans="1:11">
      <c r="A19" s="44" t="s">
        <v>26</v>
      </c>
      <c r="B19" s="68">
        <v>18205</v>
      </c>
      <c r="C19" s="68">
        <v>18375</v>
      </c>
      <c r="D19" s="68">
        <v>18657</v>
      </c>
      <c r="E19" s="68">
        <v>18886</v>
      </c>
      <c r="F19" s="68">
        <v>19066</v>
      </c>
      <c r="G19" s="68">
        <v>19096</v>
      </c>
      <c r="H19" s="68">
        <v>19133</v>
      </c>
      <c r="I19" s="68">
        <v>19199</v>
      </c>
      <c r="J19" s="68">
        <v>19238</v>
      </c>
      <c r="K19" s="68">
        <v>19217</v>
      </c>
    </row>
    <row r="20" spans="1:11">
      <c r="A20" s="44" t="s">
        <v>27</v>
      </c>
      <c r="B20" s="68">
        <v>333632</v>
      </c>
      <c r="C20" s="68">
        <v>337045</v>
      </c>
      <c r="D20" s="68">
        <v>339597</v>
      </c>
      <c r="E20" s="68">
        <v>342308</v>
      </c>
      <c r="F20" s="68">
        <v>346088</v>
      </c>
      <c r="G20" s="68">
        <v>348006</v>
      </c>
      <c r="H20" s="68">
        <v>348851</v>
      </c>
      <c r="I20" s="68">
        <v>350396</v>
      </c>
      <c r="J20" s="68">
        <v>351456</v>
      </c>
      <c r="K20" s="68">
        <v>352047</v>
      </c>
    </row>
    <row r="21" spans="1:11">
      <c r="A21" s="44" t="s">
        <v>28</v>
      </c>
      <c r="B21" s="68">
        <v>22813</v>
      </c>
      <c r="C21" s="68">
        <v>22876</v>
      </c>
      <c r="D21" s="68">
        <v>23048</v>
      </c>
      <c r="E21" s="68">
        <v>23246</v>
      </c>
      <c r="F21" s="68">
        <v>23392</v>
      </c>
      <c r="G21" s="68">
        <v>23328</v>
      </c>
      <c r="H21" s="68">
        <v>23228</v>
      </c>
      <c r="I21" s="68">
        <v>23135</v>
      </c>
      <c r="J21" s="68">
        <v>23000</v>
      </c>
      <c r="K21" s="68">
        <v>22860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7" tint="-0.249977111117893"/>
  </sheetPr>
  <dimension ref="A1:H23"/>
  <sheetViews>
    <sheetView workbookViewId="0">
      <selection activeCell="E29" sqref="E29"/>
    </sheetView>
  </sheetViews>
  <sheetFormatPr defaultRowHeight="15"/>
  <cols>
    <col min="1" max="1" width="25.5703125" customWidth="1"/>
    <col min="2" max="6" width="13.140625" customWidth="1"/>
  </cols>
  <sheetData>
    <row r="1" spans="1:8">
      <c r="B1" t="s">
        <v>10</v>
      </c>
      <c r="C1" t="s">
        <v>184</v>
      </c>
      <c r="D1" t="s">
        <v>185</v>
      </c>
      <c r="E1" t="s">
        <v>147</v>
      </c>
      <c r="F1" t="s">
        <v>186</v>
      </c>
      <c r="H1" t="s">
        <v>187</v>
      </c>
    </row>
    <row r="2" spans="1:8">
      <c r="A2" t="s">
        <v>4</v>
      </c>
      <c r="B2">
        <v>9860639.1700000018</v>
      </c>
      <c r="C2">
        <v>5366361.5200000005</v>
      </c>
      <c r="D2">
        <v>9557705.75</v>
      </c>
      <c r="E2">
        <v>-1736.7699999999941</v>
      </c>
      <c r="F2">
        <v>24782969.670000002</v>
      </c>
      <c r="H2">
        <v>492908</v>
      </c>
    </row>
    <row r="3" spans="1:8">
      <c r="A3" t="s">
        <v>5</v>
      </c>
      <c r="B3">
        <v>10977492.720000001</v>
      </c>
      <c r="C3">
        <v>5095297.5000000009</v>
      </c>
      <c r="D3">
        <v>11542338.119999999</v>
      </c>
      <c r="E3">
        <v>54374.8</v>
      </c>
      <c r="F3">
        <v>27669503.140000004</v>
      </c>
      <c r="H3">
        <v>493767</v>
      </c>
    </row>
    <row r="4" spans="1:8">
      <c r="A4" t="s">
        <v>6</v>
      </c>
      <c r="B4">
        <v>9970893.9199999999</v>
      </c>
      <c r="C4">
        <v>5325850.49</v>
      </c>
      <c r="D4">
        <v>12639343.620000001</v>
      </c>
      <c r="E4">
        <v>33481.22</v>
      </c>
      <c r="F4">
        <v>27969569.25</v>
      </c>
      <c r="H4">
        <v>510063</v>
      </c>
    </row>
    <row r="5" spans="1:8">
      <c r="A5" t="s">
        <v>7</v>
      </c>
      <c r="B5">
        <v>8709721.0700000003</v>
      </c>
      <c r="C5">
        <v>5661694.8200000003</v>
      </c>
      <c r="D5">
        <v>13683876.59</v>
      </c>
      <c r="E5">
        <v>33258.5</v>
      </c>
      <c r="F5">
        <v>28119791.580000002</v>
      </c>
      <c r="H5">
        <v>534674</v>
      </c>
    </row>
    <row r="6" spans="1:8">
      <c r="A6" t="s">
        <v>8</v>
      </c>
      <c r="B6">
        <v>7117718.6000000006</v>
      </c>
      <c r="C6">
        <v>5559462.4299999997</v>
      </c>
      <c r="D6">
        <v>13392806.800000001</v>
      </c>
      <c r="E6">
        <v>182325.02999999997</v>
      </c>
      <c r="F6">
        <v>26310341.950000003</v>
      </c>
      <c r="H6">
        <v>515897</v>
      </c>
    </row>
    <row r="7" spans="1:8">
      <c r="A7" t="s">
        <v>34</v>
      </c>
      <c r="B7">
        <v>5338543.4700000007</v>
      </c>
      <c r="C7">
        <v>5734384.9499999993</v>
      </c>
      <c r="D7">
        <v>12795988.200000003</v>
      </c>
      <c r="E7">
        <v>7146.3799999999983</v>
      </c>
      <c r="F7">
        <v>23884914.500000004</v>
      </c>
      <c r="H7">
        <v>488982</v>
      </c>
    </row>
    <row r="8" spans="1:8">
      <c r="A8" t="s">
        <v>150</v>
      </c>
      <c r="B8">
        <v>4886414.4499999993</v>
      </c>
      <c r="C8">
        <v>5752599.8099999996</v>
      </c>
      <c r="D8">
        <v>12103045.23</v>
      </c>
      <c r="E8">
        <v>67391.149999999994</v>
      </c>
      <c r="F8">
        <v>22812920.639999997</v>
      </c>
      <c r="H8">
        <v>464639</v>
      </c>
    </row>
    <row r="9" spans="1:8">
      <c r="A9" t="s">
        <v>159</v>
      </c>
      <c r="B9">
        <v>4519090.3199999984</v>
      </c>
      <c r="C9">
        <v>5829429.71</v>
      </c>
      <c r="D9">
        <v>12111489.869999999</v>
      </c>
      <c r="E9">
        <v>53673.41</v>
      </c>
      <c r="F9">
        <v>22515683.309999999</v>
      </c>
      <c r="H9">
        <v>439778</v>
      </c>
    </row>
    <row r="10" spans="1:8">
      <c r="A10" t="s">
        <v>177</v>
      </c>
      <c r="B10">
        <v>4232254.08</v>
      </c>
      <c r="C10">
        <v>5415119.6999999993</v>
      </c>
      <c r="D10">
        <v>12048119</v>
      </c>
      <c r="E10">
        <v>14079.130000000001</v>
      </c>
      <c r="F10">
        <v>22461621.91</v>
      </c>
      <c r="H10">
        <v>433448</v>
      </c>
    </row>
    <row r="11" spans="1:8">
      <c r="A11" t="s">
        <v>198</v>
      </c>
      <c r="B11">
        <v>4220525.0900000008</v>
      </c>
      <c r="C11">
        <v>5371684.4099999992</v>
      </c>
      <c r="D11">
        <v>12501369.800000001</v>
      </c>
      <c r="E11">
        <v>12036.070000000002</v>
      </c>
      <c r="F11">
        <v>22953936.170000002</v>
      </c>
      <c r="H11">
        <v>432493</v>
      </c>
    </row>
    <row r="23" spans="2:8">
      <c r="B23" s="86"/>
      <c r="C23" s="87"/>
      <c r="D23" s="87"/>
      <c r="E23" s="87"/>
      <c r="F23" s="87"/>
      <c r="G23" s="87"/>
      <c r="H23" s="2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52"/>
  <sheetViews>
    <sheetView zoomScale="85" zoomScaleNormal="85" workbookViewId="0"/>
  </sheetViews>
  <sheetFormatPr defaultColWidth="10.28515625" defaultRowHeight="12.75"/>
  <cols>
    <col min="1" max="1" width="1.7109375" style="47" customWidth="1"/>
    <col min="2" max="2" width="42.5703125" style="47" customWidth="1"/>
    <col min="3" max="12" width="13" style="47" customWidth="1"/>
    <col min="13" max="14" width="13" style="48" customWidth="1"/>
    <col min="15" max="15" width="9.140625" style="48" customWidth="1"/>
    <col min="16" max="230" width="9.140625" style="47" customWidth="1"/>
    <col min="231" max="231" width="1.7109375" style="47" customWidth="1"/>
    <col min="232" max="232" width="23.28515625" style="47" customWidth="1"/>
    <col min="233" max="16384" width="10.28515625" style="47"/>
  </cols>
  <sheetData>
    <row r="1" spans="1:15">
      <c r="A1" s="88"/>
      <c r="B1" s="88"/>
    </row>
    <row r="2" spans="1:15">
      <c r="A2" s="88"/>
      <c r="B2" s="88"/>
      <c r="L2" s="1" t="s">
        <v>0</v>
      </c>
    </row>
    <row r="3" spans="1:15">
      <c r="A3" s="88"/>
      <c r="B3" s="88"/>
    </row>
    <row r="4" spans="1:15" ht="50.25" customHeight="1">
      <c r="A4" s="88"/>
      <c r="B4" s="88"/>
    </row>
    <row r="5" spans="1:15" ht="18" customHeight="1">
      <c r="A5" s="88"/>
      <c r="B5" s="88"/>
    </row>
    <row r="6" spans="1:15" ht="16.5" customHeight="1">
      <c r="A6" s="88"/>
      <c r="B6" s="2" t="s">
        <v>1</v>
      </c>
    </row>
    <row r="7" spans="1:15" s="3" customFormat="1" ht="18">
      <c r="A7" s="2"/>
      <c r="B7" s="2" t="s">
        <v>32</v>
      </c>
      <c r="M7" s="15"/>
      <c r="N7" s="15"/>
      <c r="O7" s="37"/>
    </row>
    <row r="8" spans="1:15" s="3" customFormat="1" ht="18">
      <c r="A8" s="2"/>
      <c r="B8" s="117" t="s">
        <v>2</v>
      </c>
      <c r="M8" s="15"/>
      <c r="N8" s="15"/>
      <c r="O8" s="37"/>
    </row>
    <row r="9" spans="1:15" ht="15.95" customHeight="1"/>
    <row r="10" spans="1:15" ht="15.75" customHeight="1"/>
    <row r="11" spans="1:15" s="7" customFormat="1" ht="15.95" customHeight="1">
      <c r="A11" s="5"/>
      <c r="B11" s="46" t="s">
        <v>171</v>
      </c>
      <c r="M11" s="16"/>
      <c r="N11" s="16"/>
      <c r="O11" s="38"/>
    </row>
    <row r="12" spans="1:15" s="48" customFormat="1" ht="15.95" customHeight="1">
      <c r="C12" s="17"/>
      <c r="D12" s="17"/>
      <c r="E12" s="17"/>
      <c r="F12" s="17"/>
      <c r="G12" s="17"/>
      <c r="H12" s="17"/>
      <c r="I12" s="17"/>
      <c r="J12" s="17"/>
      <c r="K12" s="17"/>
    </row>
    <row r="13" spans="1:15" ht="15.95" customHeight="1">
      <c r="B13" s="18" t="s">
        <v>3</v>
      </c>
      <c r="C13" s="78" t="s">
        <v>8</v>
      </c>
      <c r="D13" s="78" t="s">
        <v>34</v>
      </c>
      <c r="E13" s="78" t="s">
        <v>150</v>
      </c>
      <c r="F13" s="78" t="s">
        <v>159</v>
      </c>
      <c r="G13" s="78" t="s">
        <v>177</v>
      </c>
      <c r="H13" s="78" t="s">
        <v>198</v>
      </c>
      <c r="M13" s="47"/>
      <c r="N13" s="47"/>
      <c r="O13" s="47"/>
    </row>
    <row r="14" spans="1:15" ht="15.95" customHeight="1">
      <c r="B14" s="51"/>
      <c r="C14" s="52"/>
      <c r="D14" s="52"/>
      <c r="E14" s="52"/>
      <c r="F14" s="52"/>
      <c r="G14" s="52"/>
      <c r="H14" s="52"/>
      <c r="M14" s="47"/>
      <c r="N14" s="47"/>
      <c r="O14" s="47"/>
    </row>
    <row r="15" spans="1:15" ht="25.5">
      <c r="B15" s="195" t="s">
        <v>53</v>
      </c>
      <c r="C15" s="196"/>
      <c r="D15" s="196"/>
      <c r="E15" s="196"/>
      <c r="F15" s="196"/>
      <c r="G15" s="196"/>
      <c r="H15" s="196"/>
      <c r="M15" s="47"/>
      <c r="N15" s="47"/>
      <c r="O15" s="47"/>
    </row>
    <row r="16" spans="1:15" ht="15" customHeight="1">
      <c r="B16" s="198"/>
      <c r="C16" s="197"/>
      <c r="D16" s="197"/>
      <c r="E16" s="197"/>
      <c r="F16" s="197"/>
      <c r="G16" s="197"/>
      <c r="H16" s="197"/>
      <c r="M16" s="47"/>
      <c r="N16" s="47"/>
      <c r="O16" s="47"/>
    </row>
    <row r="17" spans="1:15" ht="15" customHeight="1">
      <c r="B17" s="198" t="s">
        <v>33</v>
      </c>
      <c r="C17" s="212">
        <v>0.474215140944659</v>
      </c>
      <c r="D17" s="212">
        <v>0.52018688293370896</v>
      </c>
      <c r="E17" s="212">
        <v>0.611555169417897</v>
      </c>
      <c r="F17" s="212">
        <v>0.66982758620689697</v>
      </c>
      <c r="G17" s="212">
        <v>0.75062527585699601</v>
      </c>
      <c r="H17" s="212">
        <v>0.81699628172657202</v>
      </c>
      <c r="M17" s="47"/>
      <c r="N17" s="47"/>
      <c r="O17" s="47"/>
    </row>
    <row r="18" spans="1:15" s="99" customFormat="1" ht="15" customHeight="1">
      <c r="B18" s="198" t="s">
        <v>48</v>
      </c>
      <c r="C18" s="213">
        <v>0.596525146289279</v>
      </c>
      <c r="D18" s="213">
        <v>0.59943468982816095</v>
      </c>
      <c r="E18" s="213">
        <v>0.65554435041873105</v>
      </c>
      <c r="F18" s="213">
        <v>0.71510205161443896</v>
      </c>
      <c r="G18" s="213">
        <v>0.73769864062799195</v>
      </c>
      <c r="H18" s="213">
        <v>0.74576958525345605</v>
      </c>
      <c r="I18" s="47"/>
      <c r="J18" s="47"/>
      <c r="K18" s="47"/>
    </row>
    <row r="19" spans="1:15" s="102" customFormat="1" ht="15" customHeight="1">
      <c r="B19" s="199" t="s">
        <v>46</v>
      </c>
      <c r="C19" s="212">
        <v>0.64597701149425302</v>
      </c>
      <c r="D19" s="212">
        <v>0.648970747562297</v>
      </c>
      <c r="E19" s="212">
        <v>0.644067796610169</v>
      </c>
      <c r="F19" s="212">
        <v>0.75594294770206005</v>
      </c>
      <c r="G19" s="212">
        <v>0.82045929018789199</v>
      </c>
      <c r="H19" s="212">
        <v>0.78019323671497598</v>
      </c>
    </row>
    <row r="20" spans="1:15" s="102" customFormat="1" ht="15" customHeight="1">
      <c r="B20" s="199" t="s">
        <v>49</v>
      </c>
      <c r="C20" s="212">
        <v>0.64118525364591095</v>
      </c>
      <c r="D20" s="212">
        <v>0.682244828963949</v>
      </c>
      <c r="E20" s="212">
        <v>0.716395386439582</v>
      </c>
      <c r="F20" s="212">
        <v>0.73200153773711496</v>
      </c>
      <c r="G20" s="212">
        <v>0.73982420585641895</v>
      </c>
      <c r="H20" s="212">
        <v>0.77309723214843296</v>
      </c>
    </row>
    <row r="21" spans="1:15" s="102" customFormat="1" ht="15" customHeight="1">
      <c r="B21" s="199" t="s">
        <v>47</v>
      </c>
      <c r="C21" s="212">
        <v>0.63762261973456402</v>
      </c>
      <c r="D21" s="212">
        <v>0.68009075439591604</v>
      </c>
      <c r="E21" s="212">
        <v>0.78943424503559401</v>
      </c>
      <c r="F21" s="212">
        <v>0.78224619911721405</v>
      </c>
      <c r="G21" s="212">
        <v>0.78889398806792099</v>
      </c>
      <c r="H21" s="212">
        <v>0.83101559207753894</v>
      </c>
    </row>
    <row r="22" spans="1:15" ht="15.95" customHeight="1" thickBot="1">
      <c r="B22" s="105"/>
      <c r="C22" s="105"/>
      <c r="D22" s="105"/>
      <c r="E22" s="105"/>
      <c r="F22" s="105"/>
      <c r="G22" s="105"/>
      <c r="H22" s="105"/>
      <c r="M22" s="47"/>
      <c r="N22" s="47"/>
      <c r="O22" s="47"/>
    </row>
    <row r="23" spans="1:15" ht="15.95" customHeight="1">
      <c r="B23" s="48"/>
      <c r="C23" s="48"/>
      <c r="D23" s="48"/>
      <c r="E23" s="48"/>
      <c r="F23" s="48"/>
      <c r="G23" s="48"/>
      <c r="H23" s="48"/>
      <c r="M23" s="47"/>
      <c r="N23" s="47"/>
      <c r="O23" s="47"/>
    </row>
    <row r="24" spans="1:15" s="7" customFormat="1" ht="15.95" customHeight="1">
      <c r="A24" s="5"/>
      <c r="B24" s="46" t="s">
        <v>173</v>
      </c>
      <c r="M24" s="16"/>
      <c r="N24" s="16"/>
      <c r="O24" s="38"/>
    </row>
    <row r="25" spans="1:15" s="48" customFormat="1" ht="15.95" customHeight="1">
      <c r="C25" s="17"/>
      <c r="D25" s="17"/>
      <c r="E25" s="17"/>
      <c r="F25" s="17"/>
      <c r="G25" s="17"/>
      <c r="H25" s="17"/>
      <c r="I25" s="17"/>
      <c r="J25" s="17"/>
      <c r="K25" s="17"/>
    </row>
    <row r="26" spans="1:15" ht="15.95" customHeight="1">
      <c r="B26" s="18" t="s">
        <v>3</v>
      </c>
      <c r="C26" s="78" t="s">
        <v>8</v>
      </c>
      <c r="D26" s="78" t="s">
        <v>34</v>
      </c>
      <c r="E26" s="78" t="s">
        <v>150</v>
      </c>
      <c r="F26" s="78" t="s">
        <v>159</v>
      </c>
      <c r="G26" s="78" t="s">
        <v>177</v>
      </c>
      <c r="H26" s="78" t="s">
        <v>198</v>
      </c>
      <c r="M26" s="47"/>
      <c r="N26" s="47"/>
      <c r="O26" s="47"/>
    </row>
    <row r="27" spans="1:15" ht="15.95" customHeight="1">
      <c r="B27" s="51"/>
      <c r="C27" s="52"/>
      <c r="D27" s="52"/>
      <c r="E27" s="52"/>
      <c r="F27" s="52"/>
      <c r="G27" s="52"/>
      <c r="H27" s="52"/>
      <c r="M27" s="47"/>
      <c r="N27" s="47"/>
      <c r="O27" s="47"/>
    </row>
    <row r="28" spans="1:15" ht="25.5">
      <c r="B28" s="195" t="s">
        <v>53</v>
      </c>
      <c r="C28" s="196"/>
      <c r="D28" s="196"/>
      <c r="E28" s="196"/>
      <c r="F28" s="196"/>
      <c r="G28" s="196"/>
      <c r="H28" s="196"/>
      <c r="M28" s="47"/>
      <c r="N28" s="47"/>
      <c r="O28" s="47"/>
    </row>
    <row r="29" spans="1:15" ht="15" customHeight="1">
      <c r="B29" s="198"/>
      <c r="C29" s="197"/>
      <c r="D29" s="197"/>
      <c r="E29" s="197"/>
      <c r="F29" s="197"/>
      <c r="G29" s="197"/>
      <c r="H29" s="197"/>
      <c r="M29" s="47"/>
      <c r="N29" s="47"/>
      <c r="O29" s="47"/>
    </row>
    <row r="30" spans="1:15" ht="15" customHeight="1">
      <c r="B30" s="198" t="s">
        <v>33</v>
      </c>
      <c r="C30" s="212">
        <v>0.87198795180722899</v>
      </c>
      <c r="D30" s="212">
        <v>0.85735348322889804</v>
      </c>
      <c r="E30" s="212">
        <v>0.86338797814207702</v>
      </c>
      <c r="F30" s="212">
        <v>0.84954582989265104</v>
      </c>
      <c r="G30" s="212">
        <v>0.87444608567208304</v>
      </c>
      <c r="H30" s="212">
        <v>0.88408883480377198</v>
      </c>
      <c r="M30" s="47"/>
      <c r="N30" s="47"/>
      <c r="O30" s="47"/>
    </row>
    <row r="31" spans="1:15" s="99" customFormat="1" ht="15" customHeight="1">
      <c r="B31" s="198" t="s">
        <v>48</v>
      </c>
      <c r="C31" s="213">
        <v>0.78214981406056305</v>
      </c>
      <c r="D31" s="213">
        <v>0.78358552442322105</v>
      </c>
      <c r="E31" s="213">
        <v>0.81079269701872003</v>
      </c>
      <c r="F31" s="213">
        <v>0.815790003827636</v>
      </c>
      <c r="G31" s="213">
        <v>0.824972129319956</v>
      </c>
      <c r="H31" s="213">
        <v>0.81586809782007297</v>
      </c>
      <c r="I31" s="47"/>
      <c r="J31" s="47"/>
      <c r="K31" s="47"/>
    </row>
    <row r="32" spans="1:15" s="102" customFormat="1" ht="15" customHeight="1">
      <c r="B32" s="199" t="s">
        <v>46</v>
      </c>
      <c r="C32" s="212">
        <v>0.91005291005291</v>
      </c>
      <c r="D32" s="212">
        <v>0.87947882736156302</v>
      </c>
      <c r="E32" s="212">
        <v>0.92424242424242398</v>
      </c>
      <c r="F32" s="212">
        <v>0.92156862745098</v>
      </c>
      <c r="G32" s="212">
        <v>0.92354740061162099</v>
      </c>
      <c r="H32" s="212">
        <v>0.943965517241379</v>
      </c>
    </row>
    <row r="33" spans="1:15" s="102" customFormat="1" ht="15" customHeight="1">
      <c r="B33" s="199" t="s">
        <v>49</v>
      </c>
      <c r="C33" s="212">
        <v>0.831213127459561</v>
      </c>
      <c r="D33" s="212">
        <v>0.86209398919857205</v>
      </c>
      <c r="E33" s="212">
        <v>0.87239246372582502</v>
      </c>
      <c r="F33" s="212">
        <v>0.86779019431734505</v>
      </c>
      <c r="G33" s="212">
        <v>0.86863571330576395</v>
      </c>
      <c r="H33" s="212">
        <v>0.86070182842814802</v>
      </c>
    </row>
    <row r="34" spans="1:15" s="102" customFormat="1" ht="15" customHeight="1">
      <c r="B34" s="199" t="s">
        <v>47</v>
      </c>
      <c r="C34" s="212">
        <v>0.91121495327102797</v>
      </c>
      <c r="D34" s="212">
        <v>0.93417493237150595</v>
      </c>
      <c r="E34" s="212">
        <v>0.91035474592521604</v>
      </c>
      <c r="F34" s="212">
        <v>0.914478114478115</v>
      </c>
      <c r="G34" s="212">
        <v>0.92794486215538896</v>
      </c>
      <c r="H34" s="212">
        <v>0.94431554524361905</v>
      </c>
    </row>
    <row r="35" spans="1:15" ht="15.95" customHeight="1">
      <c r="B35" s="48"/>
      <c r="C35" s="48"/>
      <c r="D35" s="48"/>
      <c r="E35" s="48"/>
      <c r="F35" s="48"/>
      <c r="G35" s="48"/>
      <c r="H35" s="48"/>
      <c r="M35" s="47"/>
      <c r="N35" s="47"/>
      <c r="O35" s="47"/>
    </row>
    <row r="36" spans="1:15" s="7" customFormat="1" ht="15.95" customHeight="1">
      <c r="A36" s="5"/>
      <c r="B36" s="46" t="s">
        <v>172</v>
      </c>
      <c r="M36" s="16"/>
      <c r="N36" s="16"/>
      <c r="O36" s="38"/>
    </row>
    <row r="37" spans="1:15" s="48" customFormat="1" ht="15.95" customHeight="1">
      <c r="C37" s="17"/>
      <c r="D37" s="17"/>
      <c r="E37" s="17"/>
      <c r="F37" s="17"/>
      <c r="G37" s="17"/>
      <c r="H37" s="17"/>
      <c r="I37" s="17"/>
      <c r="J37" s="17"/>
      <c r="K37" s="17"/>
    </row>
    <row r="38" spans="1:15" ht="15.95" customHeight="1">
      <c r="B38" s="18" t="s">
        <v>3</v>
      </c>
      <c r="C38" s="78" t="s">
        <v>8</v>
      </c>
      <c r="D38" s="78" t="s">
        <v>34</v>
      </c>
      <c r="E38" s="78" t="s">
        <v>150</v>
      </c>
      <c r="F38" s="78" t="s">
        <v>159</v>
      </c>
      <c r="G38" s="78" t="s">
        <v>177</v>
      </c>
      <c r="H38" s="78" t="s">
        <v>198</v>
      </c>
      <c r="M38" s="47"/>
      <c r="N38" s="47"/>
      <c r="O38" s="47"/>
    </row>
    <row r="39" spans="1:15" ht="15.95" customHeight="1">
      <c r="B39" s="51"/>
      <c r="C39" s="52"/>
      <c r="D39" s="52"/>
      <c r="E39" s="52"/>
      <c r="F39" s="52"/>
      <c r="G39" s="52"/>
      <c r="H39" s="52"/>
      <c r="M39" s="47"/>
      <c r="N39" s="47"/>
      <c r="O39" s="47"/>
    </row>
    <row r="40" spans="1:15" ht="25.5">
      <c r="B40" s="195" t="s">
        <v>53</v>
      </c>
      <c r="C40" s="196"/>
      <c r="D40" s="196"/>
      <c r="E40" s="196"/>
      <c r="F40" s="196"/>
      <c r="G40" s="196"/>
      <c r="H40" s="196"/>
      <c r="M40" s="47"/>
      <c r="N40" s="47"/>
      <c r="O40" s="47"/>
    </row>
    <row r="41" spans="1:15" ht="15" customHeight="1">
      <c r="B41" s="198"/>
      <c r="C41" s="197"/>
      <c r="D41" s="197"/>
      <c r="E41" s="197"/>
      <c r="F41" s="197"/>
      <c r="G41" s="197"/>
      <c r="H41" s="197"/>
      <c r="M41" s="47"/>
      <c r="N41" s="47"/>
      <c r="O41" s="47"/>
    </row>
    <row r="42" spans="1:15" ht="15" customHeight="1">
      <c r="B42" s="198" t="s">
        <v>33</v>
      </c>
      <c r="C42" s="212">
        <v>0.164008729226121</v>
      </c>
      <c r="D42" s="212">
        <v>0.21105103075363299</v>
      </c>
      <c r="E42" s="212">
        <v>0.36704954568832499</v>
      </c>
      <c r="F42" s="212">
        <v>0.50753169276659205</v>
      </c>
      <c r="G42" s="212">
        <v>0.65195881802379996</v>
      </c>
      <c r="H42" s="212">
        <v>0.78116644385026701</v>
      </c>
      <c r="M42" s="47"/>
      <c r="N42" s="47"/>
      <c r="O42" s="47"/>
    </row>
    <row r="43" spans="1:15" s="99" customFormat="1" ht="15" customHeight="1">
      <c r="B43" s="198" t="s">
        <v>48</v>
      </c>
      <c r="C43" s="213">
        <v>0.100801068090788</v>
      </c>
      <c r="D43" s="213">
        <v>0.25688664554583002</v>
      </c>
      <c r="E43" s="213">
        <v>0.38864785256537798</v>
      </c>
      <c r="F43" s="213">
        <v>0.52280796542142605</v>
      </c>
      <c r="G43" s="213">
        <v>0.56793334688071495</v>
      </c>
      <c r="H43" s="213">
        <v>0.60746731664081499</v>
      </c>
      <c r="I43" s="47"/>
      <c r="J43" s="47"/>
      <c r="K43" s="47"/>
    </row>
    <row r="44" spans="1:15" s="102" customFormat="1" ht="15" customHeight="1">
      <c r="B44" s="199" t="s">
        <v>46</v>
      </c>
      <c r="C44" s="212">
        <v>0.15181518151815199</v>
      </c>
      <c r="D44" s="212">
        <v>0.19093851132686099</v>
      </c>
      <c r="E44" s="212">
        <v>0.28846153846153799</v>
      </c>
      <c r="F44" s="212">
        <v>0.452914798206278</v>
      </c>
      <c r="G44" s="212">
        <v>0.59868421052631604</v>
      </c>
      <c r="H44" s="212">
        <v>0.57142857142857095</v>
      </c>
    </row>
    <row r="45" spans="1:15" s="102" customFormat="1" ht="15" customHeight="1">
      <c r="B45" s="199" t="s">
        <v>49</v>
      </c>
      <c r="C45" s="212">
        <v>0.377997984704183</v>
      </c>
      <c r="D45" s="212">
        <v>0.45163870400426598</v>
      </c>
      <c r="E45" s="212">
        <v>0.51665199710870402</v>
      </c>
      <c r="F45" s="212">
        <v>0.53645795746617897</v>
      </c>
      <c r="G45" s="212">
        <v>0.55530972208963403</v>
      </c>
      <c r="H45" s="212">
        <v>0.66204364246747804</v>
      </c>
    </row>
    <row r="46" spans="1:15" s="102" customFormat="1" ht="15" customHeight="1">
      <c r="B46" s="199" t="s">
        <v>47</v>
      </c>
      <c r="C46" s="212">
        <v>0.19607843137254899</v>
      </c>
      <c r="D46" s="212">
        <v>0.24923547400611601</v>
      </c>
      <c r="E46" s="212">
        <v>0.35677530017152698</v>
      </c>
      <c r="F46" s="212">
        <v>0.42779783393501802</v>
      </c>
      <c r="G46" s="212">
        <v>0.40823327615780403</v>
      </c>
      <c r="H46" s="212">
        <v>0.53004622496147902</v>
      </c>
    </row>
    <row r="47" spans="1:15" ht="15.95" customHeight="1" thickBot="1">
      <c r="B47" s="105"/>
      <c r="C47" s="105"/>
      <c r="D47" s="105"/>
      <c r="E47" s="105"/>
      <c r="F47" s="105"/>
      <c r="G47" s="105"/>
      <c r="H47" s="105"/>
      <c r="M47" s="47"/>
      <c r="N47" s="47"/>
      <c r="O47" s="47"/>
    </row>
    <row r="48" spans="1:15" ht="15.95" customHeight="1">
      <c r="B48" s="106"/>
      <c r="C48" s="106"/>
      <c r="D48" s="106"/>
      <c r="E48" s="106"/>
      <c r="F48" s="106"/>
      <c r="G48" s="93" t="s">
        <v>12</v>
      </c>
      <c r="H48" s="93" t="s">
        <v>12</v>
      </c>
      <c r="J48" s="48"/>
      <c r="K48" s="48"/>
      <c r="L48" s="48"/>
      <c r="M48" s="47"/>
      <c r="N48" s="47"/>
      <c r="O48" s="47"/>
    </row>
    <row r="49" spans="2:15">
      <c r="J49" s="93"/>
      <c r="L49" s="48"/>
      <c r="M49" s="47"/>
      <c r="N49" s="47"/>
      <c r="O49" s="47"/>
    </row>
    <row r="50" spans="2:15" ht="14.25">
      <c r="B50" s="32" t="s">
        <v>174</v>
      </c>
    </row>
    <row r="51" spans="2:15">
      <c r="B51" s="122" t="s">
        <v>170</v>
      </c>
    </row>
    <row r="52" spans="2:15">
      <c r="B52" s="157" t="s">
        <v>145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pageSetUpPr fitToPage="1"/>
  </sheetPr>
  <dimension ref="B2:M4"/>
  <sheetViews>
    <sheetView zoomScale="85" zoomScaleNormal="85" workbookViewId="0"/>
  </sheetViews>
  <sheetFormatPr defaultRowHeight="15"/>
  <cols>
    <col min="1" max="1" width="2" style="158" customWidth="1"/>
    <col min="2" max="16384" width="9.140625" style="158"/>
  </cols>
  <sheetData>
    <row r="2" spans="2:13" ht="50.25" customHeight="1">
      <c r="K2" s="193" t="s">
        <v>0</v>
      </c>
    </row>
    <row r="4" spans="2:13" ht="36.75" customHeight="1">
      <c r="B4" s="261" t="s">
        <v>199</v>
      </c>
      <c r="C4" s="261"/>
      <c r="D4" s="261"/>
      <c r="E4" s="261"/>
      <c r="F4" s="261"/>
      <c r="G4" s="261"/>
      <c r="H4" s="261"/>
      <c r="I4" s="261"/>
      <c r="J4" s="261"/>
      <c r="K4" s="261"/>
      <c r="L4" s="261"/>
      <c r="M4" s="261"/>
    </row>
  </sheetData>
  <mergeCells count="1">
    <mergeCell ref="B4:M4"/>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K10"/>
  <sheetViews>
    <sheetView zoomScale="85" zoomScaleNormal="85" workbookViewId="0"/>
  </sheetViews>
  <sheetFormatPr defaultRowHeight="12.75"/>
  <cols>
    <col min="1" max="1" width="3.42578125" style="167" customWidth="1"/>
    <col min="2" max="10" width="12.5703125" style="167" customWidth="1"/>
    <col min="11" max="16384" width="9.140625" style="167"/>
  </cols>
  <sheetData>
    <row r="2" spans="2:11" ht="12.75" customHeight="1"/>
    <row r="3" spans="2:11">
      <c r="C3" s="257" t="s">
        <v>0</v>
      </c>
      <c r="D3" s="257"/>
      <c r="E3" s="257"/>
      <c r="F3" s="257"/>
      <c r="G3" s="257"/>
      <c r="H3" s="257"/>
      <c r="I3" s="257"/>
    </row>
    <row r="4" spans="2:11" ht="50.25" customHeight="1">
      <c r="G4" s="162"/>
    </row>
    <row r="5" spans="2:11" ht="17.25" customHeight="1"/>
    <row r="6" spans="2:11">
      <c r="B6" s="168"/>
      <c r="C6" s="168"/>
      <c r="D6" s="168"/>
      <c r="E6" s="168"/>
      <c r="F6" s="168"/>
      <c r="G6" s="168"/>
      <c r="H6" s="168"/>
    </row>
    <row r="7" spans="2:11" s="169" customFormat="1" ht="409.5" customHeight="1">
      <c r="B7" s="258" t="s">
        <v>195</v>
      </c>
      <c r="C7" s="258"/>
      <c r="D7" s="258"/>
      <c r="E7" s="258"/>
      <c r="F7" s="258"/>
      <c r="G7" s="258"/>
      <c r="H7" s="258"/>
      <c r="I7" s="258"/>
      <c r="J7" s="258"/>
      <c r="K7" s="258"/>
    </row>
    <row r="8" spans="2:11">
      <c r="B8" s="169"/>
      <c r="C8" s="169"/>
      <c r="D8" s="169"/>
      <c r="E8" s="169"/>
      <c r="F8" s="170"/>
      <c r="G8" s="169"/>
      <c r="H8" s="169"/>
      <c r="I8" s="169"/>
      <c r="J8" s="169"/>
    </row>
    <row r="9" spans="2:11">
      <c r="B9" s="169"/>
      <c r="C9" s="169"/>
      <c r="D9" s="169"/>
      <c r="E9" s="169"/>
      <c r="F9" s="171"/>
      <c r="G9" s="169"/>
      <c r="H9" s="169"/>
      <c r="I9" s="169"/>
      <c r="J9" s="169"/>
    </row>
    <row r="10" spans="2:11">
      <c r="F10" s="172"/>
    </row>
  </sheetData>
  <mergeCells count="2">
    <mergeCell ref="C3:I3"/>
    <mergeCell ref="B7:K7"/>
  </mergeCells>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2:D30"/>
  <sheetViews>
    <sheetView zoomScale="85" zoomScaleNormal="85" workbookViewId="0"/>
  </sheetViews>
  <sheetFormatPr defaultRowHeight="12.75"/>
  <cols>
    <col min="1" max="1" width="1.7109375" style="88" customWidth="1"/>
    <col min="2" max="2" width="47.28515625" style="88" customWidth="1"/>
    <col min="3" max="3" width="10.7109375" style="88" customWidth="1"/>
    <col min="4" max="4" width="38.7109375" style="47" customWidth="1"/>
    <col min="5" max="16384" width="9.140625" style="47"/>
  </cols>
  <sheetData>
    <row r="2" spans="1:4">
      <c r="D2" s="1" t="s">
        <v>0</v>
      </c>
    </row>
    <row r="4" spans="1:4" ht="50.25" customHeight="1"/>
    <row r="5" spans="1:4" ht="16.5" customHeight="1"/>
    <row r="6" spans="1:4" s="3" customFormat="1" ht="18">
      <c r="A6" s="2"/>
      <c r="B6" s="2" t="s">
        <v>50</v>
      </c>
      <c r="C6" s="2"/>
    </row>
    <row r="7" spans="1:4" s="3" customFormat="1" ht="18">
      <c r="A7" s="2"/>
      <c r="B7" s="117" t="s">
        <v>13</v>
      </c>
      <c r="C7" s="2"/>
    </row>
    <row r="8" spans="1:4" s="3" customFormat="1" ht="15.75" customHeight="1">
      <c r="A8" s="2"/>
      <c r="B8" s="4"/>
      <c r="C8" s="2"/>
    </row>
    <row r="9" spans="1:4" ht="25.5">
      <c r="B9" s="8" t="s">
        <v>14</v>
      </c>
      <c r="C9" s="9" t="s">
        <v>15</v>
      </c>
      <c r="D9" s="10" t="s">
        <v>16</v>
      </c>
    </row>
    <row r="10" spans="1:4" ht="15.95" customHeight="1">
      <c r="B10" s="36" t="s">
        <v>56</v>
      </c>
      <c r="C10" s="110" t="s">
        <v>66</v>
      </c>
      <c r="D10" s="111" t="s">
        <v>67</v>
      </c>
    </row>
    <row r="11" spans="1:4" ht="15.95" customHeight="1">
      <c r="B11" s="36" t="s">
        <v>57</v>
      </c>
      <c r="C11" s="110" t="s">
        <v>66</v>
      </c>
      <c r="D11" s="111" t="s">
        <v>67</v>
      </c>
    </row>
    <row r="12" spans="1:4" ht="15.95" customHeight="1">
      <c r="B12" s="36" t="s">
        <v>58</v>
      </c>
      <c r="C12" s="110" t="s">
        <v>61</v>
      </c>
      <c r="D12" s="111" t="s">
        <v>62</v>
      </c>
    </row>
    <row r="13" spans="1:4" ht="15.95" customHeight="1">
      <c r="B13" s="36" t="s">
        <v>59</v>
      </c>
      <c r="C13" s="110" t="s">
        <v>63</v>
      </c>
      <c r="D13" s="111" t="s">
        <v>64</v>
      </c>
    </row>
    <row r="14" spans="1:4" ht="15.95" customHeight="1">
      <c r="B14" s="36" t="s">
        <v>60</v>
      </c>
      <c r="C14" s="110" t="s">
        <v>65</v>
      </c>
      <c r="D14" s="111" t="s">
        <v>62</v>
      </c>
    </row>
    <row r="15" spans="1:4" ht="16.5" customHeight="1"/>
    <row r="16" spans="1:4" ht="16.5" customHeight="1"/>
    <row r="17" spans="1:4" s="14" customFormat="1" ht="16.5" customHeight="1">
      <c r="A17" s="11"/>
      <c r="B17" s="112" t="s">
        <v>17</v>
      </c>
      <c r="C17" s="12"/>
      <c r="D17" s="13"/>
    </row>
    <row r="18" spans="1:4" ht="16.5" customHeight="1"/>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sheetData>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R72"/>
  <sheetViews>
    <sheetView zoomScale="85" zoomScaleNormal="85" workbookViewId="0">
      <selection activeCell="E14" sqref="E14"/>
    </sheetView>
  </sheetViews>
  <sheetFormatPr defaultColWidth="10.28515625" defaultRowHeight="12.75"/>
  <cols>
    <col min="1" max="1" width="1.7109375" style="47" customWidth="1"/>
    <col min="2" max="2" width="23.28515625" style="47" customWidth="1"/>
    <col min="3" max="10" width="13" style="47" customWidth="1"/>
    <col min="11" max="12" width="13" style="48" customWidth="1"/>
    <col min="13" max="13" width="9.140625" style="48" customWidth="1"/>
    <col min="14" max="228" width="9.140625" style="47" customWidth="1"/>
    <col min="229" max="229" width="1.7109375" style="47" customWidth="1"/>
    <col min="230" max="230" width="23.28515625" style="47" customWidth="1"/>
    <col min="231" max="16384" width="10.28515625" style="47"/>
  </cols>
  <sheetData>
    <row r="1" spans="1:18">
      <c r="A1" s="88"/>
      <c r="B1" s="88"/>
    </row>
    <row r="2" spans="1:18">
      <c r="A2" s="88"/>
      <c r="B2" s="88"/>
      <c r="J2" s="1" t="s">
        <v>0</v>
      </c>
    </row>
    <row r="3" spans="1:18">
      <c r="A3" s="88"/>
      <c r="B3" s="88"/>
    </row>
    <row r="4" spans="1:18" ht="50.25" customHeight="1">
      <c r="A4" s="88"/>
      <c r="B4" s="88"/>
    </row>
    <row r="5" spans="1:18" ht="18" customHeight="1">
      <c r="A5" s="88"/>
      <c r="B5" s="88"/>
    </row>
    <row r="6" spans="1:18" ht="16.5" customHeight="1">
      <c r="A6" s="88"/>
      <c r="B6" s="2" t="s">
        <v>1</v>
      </c>
    </row>
    <row r="7" spans="1:18" s="3" customFormat="1" ht="18">
      <c r="A7" s="2"/>
      <c r="B7" s="2" t="s">
        <v>32</v>
      </c>
      <c r="K7" s="15"/>
      <c r="L7" s="15"/>
      <c r="M7" s="37"/>
    </row>
    <row r="8" spans="1:18" s="3" customFormat="1" ht="18">
      <c r="A8" s="2"/>
      <c r="B8" s="117" t="s">
        <v>2</v>
      </c>
      <c r="K8" s="15"/>
      <c r="L8" s="15"/>
      <c r="M8" s="37"/>
    </row>
    <row r="9" spans="1:18" ht="15.95" customHeight="1"/>
    <row r="10" spans="1:18" ht="15.75" customHeight="1"/>
    <row r="11" spans="1:18" s="7" customFormat="1" ht="15.95" customHeight="1">
      <c r="A11" s="5"/>
      <c r="B11" s="6" t="s">
        <v>53</v>
      </c>
      <c r="K11" s="16"/>
      <c r="L11" s="16"/>
      <c r="M11" s="38"/>
    </row>
    <row r="12" spans="1:18" s="48" customFormat="1" ht="15.95" customHeight="1">
      <c r="C12" s="17"/>
      <c r="D12" s="17"/>
      <c r="E12" s="17"/>
      <c r="F12" s="17"/>
      <c r="G12" s="17"/>
      <c r="H12" s="17"/>
      <c r="I12" s="17"/>
      <c r="J12" s="17"/>
      <c r="K12" s="17"/>
      <c r="L12" s="17"/>
    </row>
    <row r="13" spans="1:18" ht="15.95" customHeight="1">
      <c r="B13" s="18"/>
      <c r="C13" s="19" t="s">
        <v>4</v>
      </c>
      <c r="D13" s="19" t="s">
        <v>5</v>
      </c>
      <c r="E13" s="20" t="s">
        <v>6</v>
      </c>
      <c r="F13" s="20" t="s">
        <v>7</v>
      </c>
      <c r="G13" s="20" t="s">
        <v>8</v>
      </c>
      <c r="H13" s="20" t="s">
        <v>34</v>
      </c>
      <c r="I13" s="20" t="s">
        <v>150</v>
      </c>
      <c r="J13" s="20" t="s">
        <v>159</v>
      </c>
      <c r="K13" s="20" t="s">
        <v>177</v>
      </c>
      <c r="L13" s="20" t="s">
        <v>198</v>
      </c>
    </row>
    <row r="14" spans="1:18" ht="38.25" customHeight="1">
      <c r="B14" s="95" t="s">
        <v>9</v>
      </c>
      <c r="C14" s="30">
        <v>517633</v>
      </c>
      <c r="D14" s="30">
        <v>522146</v>
      </c>
      <c r="E14" s="30">
        <v>543815</v>
      </c>
      <c r="F14" s="96">
        <v>574420</v>
      </c>
      <c r="G14" s="96">
        <v>568102</v>
      </c>
      <c r="H14" s="96">
        <v>556711</v>
      </c>
      <c r="I14" s="96">
        <v>548828</v>
      </c>
      <c r="J14" s="96">
        <v>531111</v>
      </c>
      <c r="K14" s="96">
        <v>522956</v>
      </c>
      <c r="L14" s="96">
        <v>508236</v>
      </c>
      <c r="M14" s="39"/>
    </row>
    <row r="15" spans="1:18" ht="38.25" customHeight="1">
      <c r="B15" s="97" t="s">
        <v>10</v>
      </c>
      <c r="C15" s="147">
        <v>10932560.130000001</v>
      </c>
      <c r="D15" s="147">
        <v>12314519.609999999</v>
      </c>
      <c r="E15" s="147">
        <v>11575765.48</v>
      </c>
      <c r="F15" s="147">
        <v>10626155.539999999</v>
      </c>
      <c r="G15" s="148">
        <v>9540914.8000000007</v>
      </c>
      <c r="H15" s="148">
        <v>8423461.2899999991</v>
      </c>
      <c r="I15" s="148">
        <v>8715034.6699999999</v>
      </c>
      <c r="J15" s="148">
        <v>8686845.8699999992</v>
      </c>
      <c r="K15" s="148">
        <v>8391167.0299999993</v>
      </c>
      <c r="L15" s="148">
        <v>7557089.2800000003</v>
      </c>
      <c r="M15" s="39"/>
    </row>
    <row r="16" spans="1:18" s="99" customFormat="1" ht="38.25" customHeight="1">
      <c r="B16" s="97" t="s">
        <v>11</v>
      </c>
      <c r="C16" s="100">
        <v>21781148.37317143</v>
      </c>
      <c r="D16" s="100">
        <v>23671586.039657142</v>
      </c>
      <c r="E16" s="100">
        <v>24872473.264114279</v>
      </c>
      <c r="F16" s="100">
        <v>26265678.257857144</v>
      </c>
      <c r="G16" s="101">
        <v>25249316.035628576</v>
      </c>
      <c r="H16" s="101">
        <v>23875829.939542864</v>
      </c>
      <c r="I16" s="101">
        <v>22686480.430714283</v>
      </c>
      <c r="J16" s="101">
        <v>22300464.120942857</v>
      </c>
      <c r="K16" s="101">
        <v>22046507.410440896</v>
      </c>
      <c r="L16" s="101">
        <v>21794763.079769555</v>
      </c>
      <c r="M16" s="40"/>
      <c r="N16" s="47"/>
      <c r="O16" s="47"/>
      <c r="P16" s="47"/>
      <c r="Q16" s="47"/>
      <c r="R16" s="47"/>
    </row>
    <row r="17" spans="1:13" s="102" customFormat="1" ht="38.25" customHeight="1">
      <c r="B17" s="103" t="s">
        <v>74</v>
      </c>
      <c r="C17" s="98">
        <f>(C16*1000)/(365*'NRS Population'!B$7)</f>
        <v>13.839879934360891</v>
      </c>
      <c r="D17" s="98">
        <f>(D16*1000)/(365*'NRS Population'!C$7)</f>
        <v>14.926675924279028</v>
      </c>
      <c r="E17" s="98">
        <f>(E16*1000)/(365*'NRS Population'!D$7)</f>
        <v>15.576959708885665</v>
      </c>
      <c r="F17" s="98">
        <f>(F16*1000)/(365*'NRS Population'!E$7)</f>
        <v>16.332436076483276</v>
      </c>
      <c r="G17" s="98">
        <f>(G16*1000)/(365*'NRS Population'!F$7)</f>
        <v>15.562183377649207</v>
      </c>
      <c r="H17" s="98">
        <f>(H16*1000)/(365*'NRS Population'!G$7)</f>
        <v>14.66455621477129</v>
      </c>
      <c r="I17" s="98">
        <f>(I16*1000)/(365*'NRS Population'!H$7)</f>
        <v>13.886758138620726</v>
      </c>
      <c r="J17" s="98">
        <f>(J16*1000)/(365*'NRS Population'!I$7)</f>
        <v>13.591877680585361</v>
      </c>
      <c r="K17" s="98">
        <f>(K16*1000)/(365*'NRS Population'!J$7)</f>
        <v>13.371043715575112</v>
      </c>
      <c r="L17" s="98">
        <f>(L16*1000)/(365*'NRS Population'!K$7)</f>
        <v>13.140132605889747</v>
      </c>
      <c r="M17" s="104"/>
    </row>
    <row r="18" spans="1:13" ht="15.95" customHeight="1" thickBot="1">
      <c r="B18" s="105"/>
      <c r="C18" s="105"/>
      <c r="D18" s="105"/>
      <c r="E18" s="105"/>
      <c r="F18" s="105"/>
      <c r="G18" s="105"/>
      <c r="H18" s="105"/>
      <c r="I18" s="105"/>
      <c r="J18" s="105"/>
      <c r="K18" s="105"/>
      <c r="L18" s="105"/>
    </row>
    <row r="19" spans="1:13" ht="15.95" customHeight="1">
      <c r="B19" s="106"/>
      <c r="C19" s="106"/>
      <c r="D19" s="106"/>
      <c r="E19" s="106"/>
      <c r="F19" s="106"/>
      <c r="G19" s="106"/>
      <c r="H19" s="106"/>
      <c r="I19" s="48"/>
    </row>
    <row r="20" spans="1:13" ht="15.95" customHeight="1">
      <c r="B20" s="48"/>
      <c r="C20" s="48"/>
      <c r="D20" s="48"/>
      <c r="E20" s="48"/>
      <c r="F20" s="48"/>
      <c r="G20" s="48"/>
      <c r="H20" s="48"/>
      <c r="I20" s="48"/>
    </row>
    <row r="21" spans="1:13" s="7" customFormat="1" ht="15.95" customHeight="1">
      <c r="A21" s="5"/>
      <c r="B21" s="6" t="s">
        <v>33</v>
      </c>
      <c r="K21" s="16"/>
      <c r="L21" s="16"/>
      <c r="M21" s="38"/>
    </row>
    <row r="22" spans="1:13" s="48" customFormat="1" ht="15.95" customHeight="1"/>
    <row r="23" spans="1:13" s="48" customFormat="1" ht="15.95" customHeight="1">
      <c r="B23" s="18"/>
      <c r="C23" s="19" t="s">
        <v>4</v>
      </c>
      <c r="D23" s="19" t="s">
        <v>5</v>
      </c>
      <c r="E23" s="20" t="s">
        <v>6</v>
      </c>
      <c r="F23" s="20" t="s">
        <v>7</v>
      </c>
      <c r="G23" s="20" t="s">
        <v>8</v>
      </c>
      <c r="H23" s="20" t="s">
        <v>34</v>
      </c>
      <c r="I23" s="20" t="s">
        <v>150</v>
      </c>
      <c r="J23" s="20" t="s">
        <v>159</v>
      </c>
      <c r="K23" s="20" t="s">
        <v>177</v>
      </c>
      <c r="L23" s="20" t="s">
        <v>198</v>
      </c>
    </row>
    <row r="24" spans="1:13" ht="38.25" customHeight="1">
      <c r="B24" s="95" t="s">
        <v>9</v>
      </c>
      <c r="C24" s="30">
        <v>14266</v>
      </c>
      <c r="D24" s="30">
        <v>9078</v>
      </c>
      <c r="E24" s="30">
        <v>8438</v>
      </c>
      <c r="F24" s="96">
        <v>9358</v>
      </c>
      <c r="G24" s="96">
        <v>10779</v>
      </c>
      <c r="H24" s="96">
        <v>11520</v>
      </c>
      <c r="I24" s="96">
        <v>11717</v>
      </c>
      <c r="J24" s="96">
        <v>12973</v>
      </c>
      <c r="K24" s="96">
        <v>13784</v>
      </c>
      <c r="L24" s="96">
        <v>18754</v>
      </c>
      <c r="M24" s="41"/>
    </row>
    <row r="25" spans="1:13" ht="38.25" customHeight="1">
      <c r="B25" s="97" t="s">
        <v>10</v>
      </c>
      <c r="C25" s="147">
        <v>627992.76</v>
      </c>
      <c r="D25" s="147">
        <v>427108.15</v>
      </c>
      <c r="E25" s="147">
        <v>420540.22</v>
      </c>
      <c r="F25" s="147">
        <v>475935.61</v>
      </c>
      <c r="G25" s="148">
        <v>542097.77</v>
      </c>
      <c r="H25" s="148">
        <v>460947.63</v>
      </c>
      <c r="I25" s="148">
        <v>316655.84999999998</v>
      </c>
      <c r="J25" s="148">
        <v>274338.44</v>
      </c>
      <c r="K25" s="148">
        <v>259036.37</v>
      </c>
      <c r="L25" s="148">
        <v>240876.18</v>
      </c>
      <c r="M25" s="41"/>
    </row>
    <row r="26" spans="1:13" ht="38.25" customHeight="1">
      <c r="B26" s="97" t="s">
        <v>11</v>
      </c>
      <c r="C26" s="100">
        <v>202320.38500000001</v>
      </c>
      <c r="D26" s="100">
        <v>136087.29999999999</v>
      </c>
      <c r="E26" s="100">
        <v>130755.15</v>
      </c>
      <c r="F26" s="100">
        <v>142259.77499999999</v>
      </c>
      <c r="G26" s="101">
        <v>161704</v>
      </c>
      <c r="H26" s="101">
        <v>162143.1</v>
      </c>
      <c r="I26" s="101">
        <v>156938.29999999999</v>
      </c>
      <c r="J26" s="101">
        <v>168101.25</v>
      </c>
      <c r="K26" s="101">
        <v>187073.65018375099</v>
      </c>
      <c r="L26" s="101">
        <v>272805.90059812699</v>
      </c>
    </row>
    <row r="27" spans="1:13" ht="38.25" customHeight="1">
      <c r="B27" s="103" t="s">
        <v>74</v>
      </c>
      <c r="C27" s="98">
        <f>(C26*1000)/(365*'NRS Population'!B$7)</f>
        <v>0.12855565687815776</v>
      </c>
      <c r="D27" s="98">
        <f>(D26*1000)/(365*'NRS Population'!C$7)</f>
        <v>8.581305118748854E-2</v>
      </c>
      <c r="E27" s="98">
        <f>(E26*1000)/(365*'NRS Population'!D$7)</f>
        <v>8.1888426681633084E-2</v>
      </c>
      <c r="F27" s="98">
        <f>(F26*1000)/(365*'NRS Population'!E$7)</f>
        <v>8.8459496786356728E-2</v>
      </c>
      <c r="G27" s="98">
        <f>(G26*1000)/(365*'NRS Population'!F$7)</f>
        <v>9.9664771011954284E-2</v>
      </c>
      <c r="H27" s="98">
        <f>(H26*1000)/(365*'NRS Population'!G$7)</f>
        <v>9.9588437797057311E-2</v>
      </c>
      <c r="I27" s="98">
        <f>(I26*1000)/(365*'NRS Population'!H$7)</f>
        <v>9.6064447786081017E-2</v>
      </c>
      <c r="J27" s="98">
        <f>(J26*1000)/(365*'NRS Population'!I$7)</f>
        <v>0.10245578816486528</v>
      </c>
      <c r="K27" s="98">
        <f>(K26*1000)/(365*'NRS Population'!J$7)</f>
        <v>0.11345878546978055</v>
      </c>
      <c r="L27" s="98">
        <f>(L26*1000)/(365*'NRS Population'!K$7)</f>
        <v>0.16447555297611743</v>
      </c>
    </row>
    <row r="28" spans="1:13" ht="15.95" customHeight="1" thickBot="1">
      <c r="B28" s="105"/>
      <c r="C28" s="105"/>
      <c r="D28" s="105"/>
      <c r="E28" s="105"/>
      <c r="F28" s="105"/>
      <c r="G28" s="105"/>
      <c r="H28" s="105"/>
      <c r="I28" s="105"/>
      <c r="J28" s="105"/>
      <c r="K28" s="105"/>
      <c r="L28" s="105"/>
    </row>
    <row r="29" spans="1:13" ht="15.95" customHeight="1">
      <c r="A29" s="88"/>
      <c r="B29" s="107"/>
      <c r="C29" s="106"/>
      <c r="D29" s="106"/>
      <c r="E29" s="106"/>
      <c r="F29" s="106"/>
      <c r="G29" s="106"/>
      <c r="H29" s="106"/>
      <c r="I29" s="48"/>
    </row>
    <row r="30" spans="1:13" ht="15.95" customHeight="1">
      <c r="A30" s="88"/>
      <c r="B30" s="108"/>
      <c r="C30" s="48"/>
      <c r="D30" s="48"/>
      <c r="E30" s="48"/>
      <c r="F30" s="48"/>
      <c r="G30" s="48"/>
      <c r="H30" s="48"/>
      <c r="I30" s="48"/>
    </row>
    <row r="31" spans="1:13" s="7" customFormat="1" ht="15.95" customHeight="1">
      <c r="A31" s="5"/>
      <c r="B31" s="6" t="s">
        <v>48</v>
      </c>
      <c r="K31" s="16"/>
      <c r="L31" s="16"/>
      <c r="M31" s="38"/>
    </row>
    <row r="32" spans="1:13" s="48" customFormat="1" ht="15.95" customHeight="1"/>
    <row r="33" spans="1:13" ht="15.95" customHeight="1">
      <c r="A33" s="48"/>
      <c r="B33" s="18"/>
      <c r="C33" s="19" t="s">
        <v>4</v>
      </c>
      <c r="D33" s="19" t="s">
        <v>5</v>
      </c>
      <c r="E33" s="20" t="s">
        <v>6</v>
      </c>
      <c r="F33" s="20" t="s">
        <v>7</v>
      </c>
      <c r="G33" s="20" t="s">
        <v>8</v>
      </c>
      <c r="H33" s="20" t="s">
        <v>34</v>
      </c>
      <c r="I33" s="20" t="s">
        <v>150</v>
      </c>
      <c r="J33" s="20" t="s">
        <v>159</v>
      </c>
      <c r="K33" s="20" t="s">
        <v>177</v>
      </c>
      <c r="L33" s="20" t="s">
        <v>198</v>
      </c>
    </row>
    <row r="34" spans="1:13" ht="38.25" customHeight="1">
      <c r="B34" s="95" t="s">
        <v>9</v>
      </c>
      <c r="C34" s="98">
        <v>6945</v>
      </c>
      <c r="D34" s="30">
        <v>16125</v>
      </c>
      <c r="E34" s="30">
        <v>21446</v>
      </c>
      <c r="F34" s="96">
        <v>27522</v>
      </c>
      <c r="G34" s="96">
        <v>38820</v>
      </c>
      <c r="H34" s="96">
        <v>53444</v>
      </c>
      <c r="I34" s="96">
        <v>68472</v>
      </c>
      <c r="J34" s="96">
        <v>75567</v>
      </c>
      <c r="K34" s="96">
        <v>73070</v>
      </c>
      <c r="L34" s="96">
        <v>54198</v>
      </c>
      <c r="M34" s="41"/>
    </row>
    <row r="35" spans="1:13" ht="38.25" customHeight="1">
      <c r="B35" s="97" t="s">
        <v>10</v>
      </c>
      <c r="C35" s="98">
        <v>311658.23999999999</v>
      </c>
      <c r="D35" s="147">
        <v>798675.91</v>
      </c>
      <c r="E35" s="147">
        <v>1074089.51</v>
      </c>
      <c r="F35" s="147">
        <v>1350626.18</v>
      </c>
      <c r="G35" s="148">
        <v>1792273.08</v>
      </c>
      <c r="H35" s="148">
        <v>2521528.0499999998</v>
      </c>
      <c r="I35" s="148">
        <v>3299809.56</v>
      </c>
      <c r="J35" s="148">
        <v>3774895.52</v>
      </c>
      <c r="K35" s="148">
        <v>3799948.15</v>
      </c>
      <c r="L35" s="148">
        <v>2999770.32</v>
      </c>
      <c r="M35" s="41"/>
    </row>
    <row r="36" spans="1:13" ht="38.25" customHeight="1">
      <c r="B36" s="97" t="s">
        <v>11</v>
      </c>
      <c r="C36" s="98">
        <v>103859</v>
      </c>
      <c r="D36" s="109">
        <v>265083.5</v>
      </c>
      <c r="E36" s="100">
        <v>363024</v>
      </c>
      <c r="F36" s="100">
        <v>463318.78</v>
      </c>
      <c r="G36" s="101">
        <v>621462.05500000005</v>
      </c>
      <c r="H36" s="101">
        <v>871072.75</v>
      </c>
      <c r="I36" s="101">
        <v>1134767.625</v>
      </c>
      <c r="J36" s="101">
        <v>1302871.1950000001</v>
      </c>
      <c r="K36" s="101">
        <v>1313171.7250000001</v>
      </c>
      <c r="L36" s="101">
        <v>1022499.875</v>
      </c>
    </row>
    <row r="37" spans="1:13" ht="38.25" customHeight="1">
      <c r="B37" s="103" t="s">
        <v>74</v>
      </c>
      <c r="C37" s="98">
        <f>(C36*1000)/(365*'NRS Population'!B$7)</f>
        <v>6.5992667855533121E-2</v>
      </c>
      <c r="D37" s="98">
        <f>(D36*1000)/(365*'NRS Population'!C$7)</f>
        <v>0.16715464231018337</v>
      </c>
      <c r="E37" s="98">
        <f>(E36*1000)/(365*'NRS Population'!D$7)</f>
        <v>0.22735214794731351</v>
      </c>
      <c r="F37" s="98">
        <f>(F36*1000)/(365*'NRS Population'!E$7)</f>
        <v>0.28809933187697451</v>
      </c>
      <c r="G37" s="98">
        <f>(G36*1000)/(365*'NRS Population'!F$7)</f>
        <v>0.38303241357167134</v>
      </c>
      <c r="H37" s="98">
        <f>(H36*1000)/(365*'NRS Population'!G$7)</f>
        <v>0.53501366620032953</v>
      </c>
      <c r="I37" s="98">
        <f>(I36*1000)/(365*'NRS Population'!H$7)</f>
        <v>0.69460944371863131</v>
      </c>
      <c r="J37" s="98">
        <f>(J36*1000)/(365*'NRS Population'!I$7)</f>
        <v>0.794085083608985</v>
      </c>
      <c r="K37" s="98">
        <f>(K36*1000)/(365*'NRS Population'!J$7)</f>
        <v>0.79642894060928437</v>
      </c>
      <c r="L37" s="98">
        <f>(L36*1000)/(365*'NRS Population'!K$7)</f>
        <v>0.61646845610710599</v>
      </c>
    </row>
    <row r="38" spans="1:13" ht="15.95" customHeight="1" thickBot="1">
      <c r="B38" s="105"/>
      <c r="C38" s="105"/>
      <c r="D38" s="105"/>
      <c r="E38" s="105"/>
      <c r="F38" s="105"/>
      <c r="G38" s="105"/>
      <c r="H38" s="105"/>
      <c r="I38" s="105"/>
      <c r="J38" s="105"/>
      <c r="K38" s="105"/>
      <c r="L38" s="105"/>
    </row>
    <row r="39" spans="1:13" ht="15.95" customHeight="1">
      <c r="A39" s="88"/>
      <c r="B39" s="107"/>
      <c r="C39" s="106"/>
      <c r="D39" s="106"/>
      <c r="E39" s="106"/>
      <c r="F39" s="106"/>
      <c r="G39" s="106"/>
      <c r="H39" s="106"/>
      <c r="I39" s="48"/>
    </row>
    <row r="40" spans="1:13" ht="15.95" customHeight="1">
      <c r="A40" s="88"/>
      <c r="B40" s="177" t="s">
        <v>46</v>
      </c>
      <c r="C40" s="7"/>
      <c r="D40" s="7"/>
      <c r="E40" s="7"/>
      <c r="F40" s="7"/>
      <c r="G40" s="7"/>
      <c r="H40" s="7"/>
      <c r="I40" s="7"/>
      <c r="J40" s="7"/>
    </row>
    <row r="41" spans="1:13" ht="15.95" customHeight="1">
      <c r="B41" s="48"/>
      <c r="C41" s="48"/>
      <c r="D41" s="48"/>
      <c r="E41" s="48"/>
      <c r="F41" s="48"/>
      <c r="G41" s="48"/>
      <c r="H41" s="48"/>
      <c r="I41" s="48"/>
      <c r="J41" s="48"/>
    </row>
    <row r="42" spans="1:13" ht="15.95" customHeight="1">
      <c r="A42" s="88"/>
      <c r="B42" s="18"/>
      <c r="C42" s="19" t="s">
        <v>4</v>
      </c>
      <c r="D42" s="19" t="s">
        <v>5</v>
      </c>
      <c r="E42" s="20" t="s">
        <v>6</v>
      </c>
      <c r="F42" s="20" t="s">
        <v>7</v>
      </c>
      <c r="G42" s="20" t="s">
        <v>8</v>
      </c>
      <c r="H42" s="20" t="s">
        <v>34</v>
      </c>
      <c r="I42" s="20" t="s">
        <v>150</v>
      </c>
      <c r="J42" s="20" t="s">
        <v>159</v>
      </c>
      <c r="K42" s="20" t="s">
        <v>177</v>
      </c>
      <c r="L42" s="20" t="s">
        <v>198</v>
      </c>
    </row>
    <row r="43" spans="1:13" ht="38.25" customHeight="1">
      <c r="B43" s="95" t="s">
        <v>9</v>
      </c>
      <c r="C43" s="30">
        <v>1548</v>
      </c>
      <c r="D43" s="30">
        <v>1244</v>
      </c>
      <c r="E43" s="30">
        <v>1221</v>
      </c>
      <c r="F43" s="96">
        <v>1039</v>
      </c>
      <c r="G43" s="96">
        <v>871</v>
      </c>
      <c r="H43" s="96">
        <v>924</v>
      </c>
      <c r="I43" s="96">
        <v>826</v>
      </c>
      <c r="J43" s="96">
        <v>628</v>
      </c>
      <c r="K43" s="96">
        <v>474</v>
      </c>
      <c r="L43" s="96">
        <v>415</v>
      </c>
      <c r="M43" s="41"/>
    </row>
    <row r="44" spans="1:13" ht="38.25" customHeight="1">
      <c r="B44" s="97" t="s">
        <v>10</v>
      </c>
      <c r="C44" s="147">
        <v>84158.29</v>
      </c>
      <c r="D44" s="147">
        <v>70875.37</v>
      </c>
      <c r="E44" s="147">
        <v>69542.880000000005</v>
      </c>
      <c r="F44" s="147">
        <v>52511.27</v>
      </c>
      <c r="G44" s="148">
        <v>51039.13</v>
      </c>
      <c r="H44" s="148">
        <v>57331.54</v>
      </c>
      <c r="I44" s="148">
        <v>52016.44</v>
      </c>
      <c r="J44" s="148">
        <v>39734.51</v>
      </c>
      <c r="K44" s="148">
        <v>26321.01</v>
      </c>
      <c r="L44" s="148">
        <v>20267.650000000001</v>
      </c>
      <c r="M44" s="41"/>
    </row>
    <row r="45" spans="1:13" ht="38.25" customHeight="1">
      <c r="B45" s="97" t="s">
        <v>11</v>
      </c>
      <c r="C45" s="100">
        <v>11735.4285714286</v>
      </c>
      <c r="D45" s="100">
        <v>9894.1428571428605</v>
      </c>
      <c r="E45" s="100">
        <v>9675.2857142857192</v>
      </c>
      <c r="F45" s="100">
        <v>7348.1428571428596</v>
      </c>
      <c r="G45" s="101">
        <v>7127.5714285714303</v>
      </c>
      <c r="H45" s="101">
        <v>7962.8571428571504</v>
      </c>
      <c r="I45" s="101">
        <v>7246.2857142857101</v>
      </c>
      <c r="J45" s="101">
        <v>5511.8571428571404</v>
      </c>
      <c r="K45" s="101">
        <v>3651.1428571428601</v>
      </c>
      <c r="L45" s="101">
        <v>2811.4285714285702</v>
      </c>
    </row>
    <row r="46" spans="1:13" ht="38.25" customHeight="1">
      <c r="B46" s="103" t="s">
        <v>74</v>
      </c>
      <c r="C46" s="98">
        <f>(C45*1000)/(365*'NRS Population'!B$7)</f>
        <v>7.4567658061084844E-3</v>
      </c>
      <c r="D46" s="98">
        <f>(D45*1000)/(365*'NRS Population'!C$7)</f>
        <v>6.2389847359476183E-3</v>
      </c>
      <c r="E46" s="98">
        <f>(E45*1000)/(365*'NRS Population'!D$7)</f>
        <v>6.0593707004132401E-3</v>
      </c>
      <c r="F46" s="98">
        <f>(F45*1000)/(365*'NRS Population'!E$7)</f>
        <v>4.5691975785644183E-3</v>
      </c>
      <c r="G46" s="98">
        <f>(G45*1000)/(365*'NRS Population'!F$7)</f>
        <v>4.3930130009147547E-3</v>
      </c>
      <c r="H46" s="98">
        <f>(H45*1000)/(365*'NRS Population'!G$7)</f>
        <v>4.8907940162626886E-3</v>
      </c>
      <c r="I46" s="98">
        <f>(I45*1000)/(365*'NRS Population'!H$7)</f>
        <v>4.4355675806544634E-3</v>
      </c>
      <c r="J46" s="98">
        <f>(J45*1000)/(365*'NRS Population'!I$7)</f>
        <v>3.3594138522085393E-3</v>
      </c>
      <c r="K46" s="98">
        <f>(K45*1000)/(365*'NRS Population'!J$7)</f>
        <v>2.214391143494537E-3</v>
      </c>
      <c r="L46" s="98">
        <f>(L45*1000)/(365*'NRS Population'!K$7)</f>
        <v>1.6950193083240983E-3</v>
      </c>
    </row>
    <row r="47" spans="1:13" ht="13.5" thickBot="1">
      <c r="B47" s="105"/>
      <c r="C47" s="105"/>
      <c r="D47" s="105"/>
      <c r="E47" s="105"/>
      <c r="F47" s="105"/>
      <c r="G47" s="105"/>
      <c r="H47" s="105"/>
      <c r="I47" s="105"/>
      <c r="J47" s="105"/>
      <c r="K47" s="105"/>
      <c r="L47" s="105"/>
    </row>
    <row r="50" spans="2:13" ht="15.75">
      <c r="B50" s="6" t="s">
        <v>49</v>
      </c>
      <c r="C50" s="7"/>
      <c r="D50" s="7"/>
      <c r="E50" s="7"/>
      <c r="F50" s="7"/>
      <c r="G50" s="7"/>
      <c r="H50" s="7"/>
      <c r="I50" s="7"/>
      <c r="J50" s="7"/>
    </row>
    <row r="51" spans="2:13">
      <c r="B51" s="48"/>
      <c r="C51" s="48"/>
      <c r="D51" s="48"/>
      <c r="E51" s="48"/>
      <c r="F51" s="48"/>
      <c r="G51" s="48"/>
      <c r="H51" s="48"/>
      <c r="I51" s="48"/>
      <c r="J51" s="48"/>
    </row>
    <row r="52" spans="2:13">
      <c r="B52" s="18"/>
      <c r="C52" s="19" t="s">
        <v>4</v>
      </c>
      <c r="D52" s="19" t="s">
        <v>5</v>
      </c>
      <c r="E52" s="20" t="s">
        <v>6</v>
      </c>
      <c r="F52" s="20" t="s">
        <v>7</v>
      </c>
      <c r="G52" s="20" t="s">
        <v>8</v>
      </c>
      <c r="H52" s="20" t="s">
        <v>34</v>
      </c>
      <c r="I52" s="20" t="s">
        <v>150</v>
      </c>
      <c r="J52" s="20" t="s">
        <v>159</v>
      </c>
      <c r="K52" s="20" t="s">
        <v>177</v>
      </c>
      <c r="L52" s="20" t="s">
        <v>198</v>
      </c>
    </row>
    <row r="53" spans="2:13" ht="38.25" customHeight="1">
      <c r="B53" s="95" t="s">
        <v>9</v>
      </c>
      <c r="C53" s="30">
        <v>492908</v>
      </c>
      <c r="D53" s="30">
        <v>493767</v>
      </c>
      <c r="E53" s="30">
        <v>510063</v>
      </c>
      <c r="F53" s="96">
        <v>534674</v>
      </c>
      <c r="G53" s="96">
        <v>515897</v>
      </c>
      <c r="H53" s="96">
        <v>488982</v>
      </c>
      <c r="I53" s="96">
        <v>464639</v>
      </c>
      <c r="J53" s="96">
        <v>439778</v>
      </c>
      <c r="K53" s="96">
        <v>433448</v>
      </c>
      <c r="L53" s="96">
        <v>432493</v>
      </c>
      <c r="M53" s="41"/>
    </row>
    <row r="54" spans="2:13" ht="38.25" customHeight="1">
      <c r="B54" s="97" t="s">
        <v>10</v>
      </c>
      <c r="C54" s="147">
        <v>9860639.1699999999</v>
      </c>
      <c r="D54" s="147">
        <v>10977492.720000001</v>
      </c>
      <c r="E54" s="147">
        <v>9970893.9200000092</v>
      </c>
      <c r="F54" s="147">
        <v>8709721.0700000003</v>
      </c>
      <c r="G54" s="148">
        <v>7117718.5999999996</v>
      </c>
      <c r="H54" s="148">
        <v>5338543.47</v>
      </c>
      <c r="I54" s="148">
        <v>4886414.45</v>
      </c>
      <c r="J54" s="148">
        <v>4519090.32</v>
      </c>
      <c r="K54" s="148">
        <v>4232254.08</v>
      </c>
      <c r="L54" s="148">
        <v>4220525.09</v>
      </c>
      <c r="M54" s="41"/>
    </row>
    <row r="55" spans="2:13" ht="38.25" customHeight="1">
      <c r="B55" s="97" t="s">
        <v>11</v>
      </c>
      <c r="C55" s="100">
        <v>21411299.559599999</v>
      </c>
      <c r="D55" s="100">
        <v>23212076.096799999</v>
      </c>
      <c r="E55" s="100">
        <v>24318712.128400002</v>
      </c>
      <c r="F55" s="100">
        <v>25605778.559999999</v>
      </c>
      <c r="G55" s="101">
        <v>24411396.909200002</v>
      </c>
      <c r="H55" s="101">
        <v>22788832.512400001</v>
      </c>
      <c r="I55" s="101">
        <v>21335931.48</v>
      </c>
      <c r="J55" s="101">
        <v>20770456.978799999</v>
      </c>
      <c r="K55" s="101">
        <v>20486954.372400001</v>
      </c>
      <c r="L55" s="101">
        <v>20432792.955600001</v>
      </c>
    </row>
    <row r="56" spans="2:13" ht="38.25" customHeight="1">
      <c r="B56" s="103" t="s">
        <v>74</v>
      </c>
      <c r="C56" s="98">
        <f>(C55*1000)/(365*'NRS Population'!B$7)</f>
        <v>13.604875650564759</v>
      </c>
      <c r="D56" s="98">
        <f>(D55*1000)/(365*'NRS Population'!C$7)</f>
        <v>14.636921110658948</v>
      </c>
      <c r="E56" s="98">
        <f>(E55*1000)/(365*'NRS Population'!D$7)</f>
        <v>15.230154033078046</v>
      </c>
      <c r="F56" s="98">
        <f>(F55*1000)/(365*'NRS Population'!E$7)</f>
        <v>15.922099456719103</v>
      </c>
      <c r="G56" s="98">
        <f>(G55*1000)/(365*'NRS Population'!F$7)</f>
        <v>15.045739641798265</v>
      </c>
      <c r="H56" s="98">
        <f>(H55*1000)/(365*'NRS Population'!G$7)</f>
        <v>13.996921417739667</v>
      </c>
      <c r="I56" s="98">
        <f>(I55*1000)/(365*'NRS Population'!H$7)</f>
        <v>13.060065488334349</v>
      </c>
      <c r="J56" s="98">
        <f>(J55*1000)/(365*'NRS Population'!I$7)</f>
        <v>12.659355836481765</v>
      </c>
      <c r="K56" s="98">
        <f>(K55*1000)/(365*'NRS Population'!J$7)</f>
        <v>12.425186330539733</v>
      </c>
      <c r="L56" s="98">
        <f>(L55*1000)/(365*'NRS Population'!K$7)</f>
        <v>12.318996447109477</v>
      </c>
    </row>
    <row r="57" spans="2:13" ht="13.5" thickBot="1">
      <c r="B57" s="105"/>
      <c r="C57" s="105"/>
      <c r="D57" s="105"/>
      <c r="E57" s="105"/>
      <c r="F57" s="105"/>
      <c r="G57" s="105"/>
      <c r="H57" s="105"/>
      <c r="I57" s="105"/>
      <c r="J57" s="105"/>
      <c r="K57" s="105"/>
      <c r="L57" s="105"/>
    </row>
    <row r="60" spans="2:13" ht="15.75">
      <c r="B60" s="6" t="s">
        <v>47</v>
      </c>
      <c r="C60" s="7"/>
      <c r="D60" s="7"/>
      <c r="E60" s="7"/>
      <c r="F60" s="7"/>
      <c r="G60" s="7"/>
      <c r="H60" s="7"/>
      <c r="I60" s="7"/>
      <c r="J60" s="7"/>
    </row>
    <row r="61" spans="2:13">
      <c r="B61" s="48"/>
      <c r="C61" s="48"/>
      <c r="D61" s="48"/>
      <c r="E61" s="48"/>
      <c r="F61" s="48"/>
      <c r="G61" s="48"/>
      <c r="H61" s="48"/>
      <c r="I61" s="48"/>
      <c r="J61" s="48"/>
    </row>
    <row r="62" spans="2:13">
      <c r="B62" s="18"/>
      <c r="C62" s="19" t="s">
        <v>4</v>
      </c>
      <c r="D62" s="19" t="s">
        <v>5</v>
      </c>
      <c r="E62" s="20" t="s">
        <v>6</v>
      </c>
      <c r="F62" s="20" t="s">
        <v>7</v>
      </c>
      <c r="G62" s="20" t="s">
        <v>8</v>
      </c>
      <c r="H62" s="20" t="s">
        <v>34</v>
      </c>
      <c r="I62" s="20" t="s">
        <v>150</v>
      </c>
      <c r="J62" s="20" t="s">
        <v>159</v>
      </c>
      <c r="K62" s="20" t="s">
        <v>177</v>
      </c>
      <c r="L62" s="20" t="s">
        <v>198</v>
      </c>
    </row>
    <row r="63" spans="2:13" ht="38.25" customHeight="1">
      <c r="B63" s="95" t="s">
        <v>9</v>
      </c>
      <c r="C63" s="30">
        <v>1966</v>
      </c>
      <c r="D63" s="30">
        <v>1932</v>
      </c>
      <c r="E63" s="30">
        <v>2647</v>
      </c>
      <c r="F63" s="96">
        <v>1827</v>
      </c>
      <c r="G63" s="96">
        <v>1735</v>
      </c>
      <c r="H63" s="96">
        <v>1841</v>
      </c>
      <c r="I63" s="96">
        <v>3174</v>
      </c>
      <c r="J63" s="96">
        <v>2165</v>
      </c>
      <c r="K63" s="96">
        <v>2180</v>
      </c>
      <c r="L63" s="96">
        <v>2376</v>
      </c>
      <c r="M63" s="41"/>
    </row>
    <row r="64" spans="2:13" ht="38.25" customHeight="1">
      <c r="B64" s="97" t="s">
        <v>10</v>
      </c>
      <c r="C64" s="147">
        <v>48111.67</v>
      </c>
      <c r="D64" s="147">
        <v>40367.46</v>
      </c>
      <c r="E64" s="147">
        <v>40698.949999999997</v>
      </c>
      <c r="F64" s="147">
        <v>37361.410000000003</v>
      </c>
      <c r="G64" s="148">
        <v>37786.22</v>
      </c>
      <c r="H64" s="148">
        <v>45110.6</v>
      </c>
      <c r="I64" s="148">
        <v>160138.37</v>
      </c>
      <c r="J64" s="148">
        <v>78787.08</v>
      </c>
      <c r="K64" s="148">
        <v>73607.42</v>
      </c>
      <c r="L64" s="148">
        <v>75650.039999999994</v>
      </c>
      <c r="M64" s="41"/>
    </row>
    <row r="65" spans="2:12" ht="38.25" customHeight="1">
      <c r="B65" s="97" t="s">
        <v>11</v>
      </c>
      <c r="C65" s="100">
        <v>51934</v>
      </c>
      <c r="D65" s="100">
        <v>48445</v>
      </c>
      <c r="E65" s="100">
        <v>50306.7</v>
      </c>
      <c r="F65" s="100">
        <v>46973</v>
      </c>
      <c r="G65" s="101">
        <v>47625.5</v>
      </c>
      <c r="H65" s="101">
        <v>45818.720000000001</v>
      </c>
      <c r="I65" s="101">
        <v>51596.74</v>
      </c>
      <c r="J65" s="101">
        <v>53522.84</v>
      </c>
      <c r="K65" s="101">
        <v>55656.52</v>
      </c>
      <c r="L65" s="101">
        <v>63852.92</v>
      </c>
    </row>
    <row r="66" spans="2:12" ht="38.25" customHeight="1">
      <c r="B66" s="103" t="s">
        <v>74</v>
      </c>
      <c r="C66" s="98">
        <f>(C65*1000)/(365*'NRS Population'!B$7)</f>
        <v>3.2999193256330765E-2</v>
      </c>
      <c r="D66" s="98">
        <f>(D65*1000)/(365*'NRS Population'!C$7)</f>
        <v>3.0548135386460618E-2</v>
      </c>
      <c r="E66" s="98">
        <f>(E65*1000)/(365*'NRS Population'!D$7)</f>
        <v>3.1505730478263466E-2</v>
      </c>
      <c r="F66" s="98">
        <f>(F65*1000)/(365*'NRS Population'!E$7)</f>
        <v>2.9208593522276654E-2</v>
      </c>
      <c r="G66" s="98">
        <f>(G65*1000)/(365*'NRS Population'!F$7)</f>
        <v>2.935353826639928E-2</v>
      </c>
      <c r="H66" s="98">
        <f>(H65*1000)/(365*'NRS Population'!G$7)</f>
        <v>2.8141899017971074E-2</v>
      </c>
      <c r="I66" s="98">
        <f>(I65*1000)/(365*'NRS Population'!H$7)</f>
        <v>3.1583191201013383E-2</v>
      </c>
      <c r="J66" s="98">
        <f>(J65*1000)/(365*'NRS Population'!I$7)</f>
        <v>3.2621558477536471E-2</v>
      </c>
      <c r="K66" s="98">
        <f>(K65*1000)/(365*'NRS Population'!J$7)</f>
        <v>3.3755267812821246E-2</v>
      </c>
      <c r="L66" s="98">
        <f>(L65*1000)/(365*'NRS Population'!K$7)</f>
        <v>3.8497130388725521E-2</v>
      </c>
    </row>
    <row r="67" spans="2:12" ht="13.5" thickBot="1">
      <c r="B67" s="105"/>
      <c r="C67" s="105"/>
      <c r="D67" s="105"/>
      <c r="E67" s="105"/>
      <c r="F67" s="105"/>
      <c r="G67" s="105"/>
      <c r="H67" s="105"/>
      <c r="I67" s="105"/>
      <c r="J67" s="105"/>
      <c r="K67" s="105"/>
      <c r="L67" s="105"/>
    </row>
    <row r="69" spans="2:12">
      <c r="K69" s="93"/>
      <c r="L69" s="93" t="s">
        <v>12</v>
      </c>
    </row>
    <row r="70" spans="2:12" ht="41.25" customHeight="1">
      <c r="B70" s="259" t="s">
        <v>161</v>
      </c>
      <c r="C70" s="259"/>
      <c r="D70" s="259"/>
      <c r="E70" s="259"/>
      <c r="F70" s="259"/>
      <c r="G70" s="259"/>
      <c r="H70" s="259"/>
      <c r="I70" s="259"/>
      <c r="J70" s="259"/>
      <c r="K70" s="259"/>
      <c r="L70" s="259"/>
    </row>
    <row r="71" spans="2:12">
      <c r="B71" s="157" t="s">
        <v>145</v>
      </c>
    </row>
    <row r="72" spans="2:12">
      <c r="B72" s="116"/>
    </row>
  </sheetData>
  <mergeCells count="1">
    <mergeCell ref="B70:L70"/>
  </mergeCells>
  <printOptions horizontalCentered="1"/>
  <pageMargins left="0.74803149606299213" right="0.74803149606299213" top="0.98425196850393704" bottom="0.98425196850393704" header="0.51181102362204722" footer="0.51181102362204722"/>
  <pageSetup paperSize="9" scale="56" fitToHeight="2" orientation="portrait" r:id="rId1"/>
  <headerFooter alignWithMargins="0"/>
  <rowBreaks count="1" manualBreakCount="1">
    <brk id="49" min="1" max="11" man="1"/>
  </rowBreaks>
  <drawing r:id="rId2"/>
</worksheet>
</file>

<file path=xl/worksheets/sheet5.xml><?xml version="1.0" encoding="utf-8"?>
<worksheet xmlns="http://schemas.openxmlformats.org/spreadsheetml/2006/main" xmlns:r="http://schemas.openxmlformats.org/officeDocument/2006/relationships">
  <sheetPr codeName="Sheet1">
    <pageSetUpPr fitToPage="1"/>
  </sheetPr>
  <dimension ref="B1:AI134"/>
  <sheetViews>
    <sheetView topLeftCell="A96" zoomScale="85" zoomScaleNormal="85" workbookViewId="0"/>
  </sheetViews>
  <sheetFormatPr defaultRowHeight="14.25"/>
  <cols>
    <col min="1" max="1" width="2.140625" style="89" customWidth="1"/>
    <col min="2" max="2" width="31" style="47" customWidth="1"/>
    <col min="3" max="11" width="11.85546875" style="47" customWidth="1"/>
    <col min="12" max="12" width="11.85546875" style="48" customWidth="1"/>
    <col min="13" max="13" width="9.7109375" style="47" customWidth="1"/>
    <col min="14" max="25" width="9.7109375" style="89" customWidth="1"/>
    <col min="26" max="27" width="10.5703125" style="89" bestFit="1" customWidth="1"/>
    <col min="28" max="16384" width="9.140625" style="89"/>
  </cols>
  <sheetData>
    <row r="1" spans="2:35">
      <c r="B1" s="88"/>
    </row>
    <row r="2" spans="2:35">
      <c r="B2" s="88"/>
      <c r="K2" s="23" t="s">
        <v>0</v>
      </c>
      <c r="L2" s="89"/>
    </row>
    <row r="3" spans="2:35">
      <c r="B3" s="88"/>
    </row>
    <row r="4" spans="2:35">
      <c r="B4" s="88"/>
    </row>
    <row r="5" spans="2:35">
      <c r="B5" s="88"/>
    </row>
    <row r="6" spans="2:35" ht="18">
      <c r="B6" s="24" t="s">
        <v>1</v>
      </c>
    </row>
    <row r="7" spans="2:35" ht="18">
      <c r="B7" s="24" t="s">
        <v>32</v>
      </c>
      <c r="C7" s="25"/>
      <c r="D7" s="25"/>
      <c r="E7" s="25"/>
      <c r="F7" s="25"/>
      <c r="G7" s="25"/>
      <c r="H7" s="25"/>
      <c r="I7" s="25"/>
      <c r="J7" s="25"/>
      <c r="K7" s="25"/>
      <c r="L7" s="37"/>
      <c r="M7" s="25"/>
    </row>
    <row r="8" spans="2:35" ht="18">
      <c r="B8" s="118" t="s">
        <v>85</v>
      </c>
      <c r="C8" s="25"/>
      <c r="D8" s="25"/>
      <c r="E8" s="25"/>
      <c r="F8" s="25"/>
      <c r="G8" s="25"/>
      <c r="H8" s="25"/>
      <c r="I8" s="25"/>
      <c r="J8" s="25"/>
      <c r="K8" s="25"/>
      <c r="L8" s="37"/>
      <c r="M8" s="25"/>
    </row>
    <row r="9" spans="2:35" ht="18">
      <c r="B9" s="45"/>
      <c r="C9" s="25"/>
      <c r="D9" s="25"/>
      <c r="E9" s="25"/>
      <c r="F9" s="25"/>
      <c r="G9" s="25"/>
      <c r="H9" s="25"/>
      <c r="I9" s="25"/>
      <c r="J9" s="25"/>
      <c r="K9" s="25"/>
      <c r="L9" s="37"/>
      <c r="M9" s="25"/>
    </row>
    <row r="10" spans="2:35" s="61" customFormat="1" ht="18">
      <c r="B10" s="221" t="s">
        <v>165</v>
      </c>
      <c r="C10" s="221" t="s">
        <v>140</v>
      </c>
      <c r="D10" s="57"/>
      <c r="E10" s="58"/>
      <c r="F10" s="25"/>
      <c r="G10" s="25"/>
      <c r="H10" s="25"/>
      <c r="I10" s="25"/>
      <c r="J10" s="25"/>
      <c r="K10" s="25"/>
      <c r="L10" s="37"/>
      <c r="M10" s="25"/>
    </row>
    <row r="11" spans="2:35" ht="22.5" hidden="1" customHeight="1">
      <c r="B11" s="45"/>
      <c r="C11" s="25"/>
      <c r="D11" s="25"/>
      <c r="E11" s="25"/>
      <c r="F11" s="25"/>
      <c r="G11" s="25"/>
      <c r="H11" s="25"/>
      <c r="I11" s="25"/>
      <c r="J11" s="25"/>
      <c r="K11" s="25"/>
      <c r="L11" s="37"/>
      <c r="M11" s="25"/>
    </row>
    <row r="12" spans="2:35" hidden="1">
      <c r="B12" s="222"/>
      <c r="C12" s="222" t="s">
        <v>107</v>
      </c>
      <c r="D12" s="223" t="s">
        <v>102</v>
      </c>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4"/>
    </row>
    <row r="13" spans="2:35" hidden="1">
      <c r="B13" s="225"/>
      <c r="C13" s="222" t="s">
        <v>106</v>
      </c>
      <c r="D13" s="223"/>
      <c r="E13" s="223"/>
      <c r="F13" s="223"/>
      <c r="G13" s="223"/>
      <c r="H13" s="223"/>
      <c r="I13" s="223"/>
      <c r="J13" s="223"/>
      <c r="K13" s="223"/>
      <c r="L13" s="223"/>
      <c r="M13" s="222" t="s">
        <v>154</v>
      </c>
      <c r="N13" s="223"/>
      <c r="O13" s="223"/>
      <c r="P13" s="223"/>
      <c r="Q13" s="223"/>
      <c r="R13" s="223"/>
      <c r="S13" s="223"/>
      <c r="T13" s="223"/>
      <c r="U13" s="223"/>
      <c r="V13" s="223"/>
      <c r="W13" s="222" t="s">
        <v>141</v>
      </c>
      <c r="X13" s="223"/>
      <c r="Y13" s="223"/>
      <c r="Z13" s="223"/>
      <c r="AA13" s="223"/>
      <c r="AB13" s="223"/>
      <c r="AC13" s="223"/>
      <c r="AD13" s="223"/>
      <c r="AE13" s="223"/>
      <c r="AF13" s="223"/>
      <c r="AG13" s="222" t="s">
        <v>108</v>
      </c>
      <c r="AH13" s="222" t="s">
        <v>158</v>
      </c>
      <c r="AI13" s="226" t="s">
        <v>142</v>
      </c>
    </row>
    <row r="14" spans="2:35" hidden="1">
      <c r="B14" s="222" t="s">
        <v>104</v>
      </c>
      <c r="C14" s="227">
        <v>2007</v>
      </c>
      <c r="D14" s="228">
        <v>2008</v>
      </c>
      <c r="E14" s="228">
        <v>2009</v>
      </c>
      <c r="F14" s="228">
        <v>2010</v>
      </c>
      <c r="G14" s="228">
        <v>2011</v>
      </c>
      <c r="H14" s="228">
        <v>2012</v>
      </c>
      <c r="I14" s="228">
        <v>2013</v>
      </c>
      <c r="J14" s="228">
        <v>2014</v>
      </c>
      <c r="K14" s="228">
        <v>2015</v>
      </c>
      <c r="L14" s="228">
        <v>2016</v>
      </c>
      <c r="M14" s="227">
        <v>2007</v>
      </c>
      <c r="N14" s="228">
        <v>2008</v>
      </c>
      <c r="O14" s="228">
        <v>2009</v>
      </c>
      <c r="P14" s="228">
        <v>2010</v>
      </c>
      <c r="Q14" s="228">
        <v>2011</v>
      </c>
      <c r="R14" s="228">
        <v>2012</v>
      </c>
      <c r="S14" s="228">
        <v>2013</v>
      </c>
      <c r="T14" s="228">
        <v>2014</v>
      </c>
      <c r="U14" s="228">
        <v>2015</v>
      </c>
      <c r="V14" s="228">
        <v>2016</v>
      </c>
      <c r="W14" s="227">
        <v>2007</v>
      </c>
      <c r="X14" s="228">
        <v>2008</v>
      </c>
      <c r="Y14" s="228">
        <v>2009</v>
      </c>
      <c r="Z14" s="228">
        <v>2010</v>
      </c>
      <c r="AA14" s="228">
        <v>2011</v>
      </c>
      <c r="AB14" s="228">
        <v>2012</v>
      </c>
      <c r="AC14" s="228">
        <v>2013</v>
      </c>
      <c r="AD14" s="228">
        <v>2014</v>
      </c>
      <c r="AE14" s="228">
        <v>2015</v>
      </c>
      <c r="AF14" s="228">
        <v>2016</v>
      </c>
      <c r="AG14" s="225"/>
      <c r="AH14" s="225"/>
      <c r="AI14" s="229"/>
    </row>
    <row r="15" spans="2:35" hidden="1">
      <c r="B15" s="222" t="s">
        <v>88</v>
      </c>
      <c r="C15" s="230">
        <v>57593</v>
      </c>
      <c r="D15" s="231">
        <v>46896</v>
      </c>
      <c r="E15" s="231">
        <v>47473</v>
      </c>
      <c r="F15" s="231">
        <v>56335</v>
      </c>
      <c r="G15" s="231">
        <v>59875</v>
      </c>
      <c r="H15" s="231">
        <v>58910</v>
      </c>
      <c r="I15" s="231">
        <v>56868</v>
      </c>
      <c r="J15" s="231">
        <v>45628</v>
      </c>
      <c r="K15" s="231">
        <v>35843</v>
      </c>
      <c r="L15" s="231">
        <v>34443</v>
      </c>
      <c r="M15" s="230">
        <v>876708.13</v>
      </c>
      <c r="N15" s="231">
        <v>992577.71</v>
      </c>
      <c r="O15" s="231">
        <v>868076.56</v>
      </c>
      <c r="P15" s="231">
        <v>829711.51</v>
      </c>
      <c r="Q15" s="231">
        <v>731095.59</v>
      </c>
      <c r="R15" s="231">
        <v>573176.59000000008</v>
      </c>
      <c r="S15" s="231">
        <v>547286.75000000012</v>
      </c>
      <c r="T15" s="231">
        <v>491058.36999999994</v>
      </c>
      <c r="U15" s="231">
        <v>458907.74</v>
      </c>
      <c r="V15" s="231">
        <v>404411.33</v>
      </c>
      <c r="W15" s="230">
        <v>1857021.7481714287</v>
      </c>
      <c r="X15" s="231">
        <v>2046015.6485714286</v>
      </c>
      <c r="Y15" s="231">
        <v>2079902.5511428569</v>
      </c>
      <c r="Z15" s="231">
        <v>2399319.8557142857</v>
      </c>
      <c r="AA15" s="231">
        <v>2445231.6477142856</v>
      </c>
      <c r="AB15" s="231">
        <v>2330809.2428571428</v>
      </c>
      <c r="AC15" s="231">
        <v>2227293.7428571428</v>
      </c>
      <c r="AD15" s="231">
        <v>2044735.8909142858</v>
      </c>
      <c r="AE15" s="231">
        <v>1927639.585</v>
      </c>
      <c r="AF15" s="231">
        <v>1743938.7042857143</v>
      </c>
      <c r="AG15" s="230">
        <v>499864</v>
      </c>
      <c r="AH15" s="230">
        <v>6773010.2800000003</v>
      </c>
      <c r="AI15" s="232">
        <v>21101908.617228575</v>
      </c>
    </row>
    <row r="16" spans="2:35" hidden="1">
      <c r="B16" s="233" t="s">
        <v>89</v>
      </c>
      <c r="C16" s="234">
        <v>2408</v>
      </c>
      <c r="D16" s="235">
        <v>2737</v>
      </c>
      <c r="E16" s="235">
        <v>3031</v>
      </c>
      <c r="F16" s="235">
        <v>3664</v>
      </c>
      <c r="G16" s="235">
        <v>4293</v>
      </c>
      <c r="H16" s="235">
        <v>5558</v>
      </c>
      <c r="I16" s="235">
        <v>5570</v>
      </c>
      <c r="J16" s="235">
        <v>5927</v>
      </c>
      <c r="K16" s="235">
        <v>5445</v>
      </c>
      <c r="L16" s="235">
        <v>5423</v>
      </c>
      <c r="M16" s="234">
        <v>59534.289999999994</v>
      </c>
      <c r="N16" s="235">
        <v>75447.47</v>
      </c>
      <c r="O16" s="235">
        <v>90518.24</v>
      </c>
      <c r="P16" s="235">
        <v>88211.05</v>
      </c>
      <c r="Q16" s="235">
        <v>112160.56</v>
      </c>
      <c r="R16" s="235">
        <v>149077.41999999998</v>
      </c>
      <c r="S16" s="235">
        <v>141944.01999999999</v>
      </c>
      <c r="T16" s="235">
        <v>149884.09000000003</v>
      </c>
      <c r="U16" s="235">
        <v>133314.29999999999</v>
      </c>
      <c r="V16" s="235">
        <v>110019.23000000001</v>
      </c>
      <c r="W16" s="234">
        <v>97899.972857142857</v>
      </c>
      <c r="X16" s="235">
        <v>123030.50285714286</v>
      </c>
      <c r="Y16" s="235">
        <v>128356.62142857142</v>
      </c>
      <c r="Z16" s="235">
        <v>140519.12428571429</v>
      </c>
      <c r="AA16" s="235">
        <v>144378.19</v>
      </c>
      <c r="AB16" s="235">
        <v>160322.05714285714</v>
      </c>
      <c r="AC16" s="235">
        <v>141353.70142857142</v>
      </c>
      <c r="AD16" s="235">
        <v>142158.17714285714</v>
      </c>
      <c r="AE16" s="235">
        <v>159276.71571428573</v>
      </c>
      <c r="AF16" s="235">
        <v>177489.0257142857</v>
      </c>
      <c r="AG16" s="234">
        <v>44056</v>
      </c>
      <c r="AH16" s="234">
        <v>1110110.6700000002</v>
      </c>
      <c r="AI16" s="236">
        <v>1414784.0885714283</v>
      </c>
    </row>
    <row r="17" spans="2:35" hidden="1">
      <c r="B17" s="233" t="s">
        <v>90</v>
      </c>
      <c r="C17" s="234">
        <v>14646</v>
      </c>
      <c r="D17" s="235">
        <v>15086</v>
      </c>
      <c r="E17" s="235">
        <v>16057</v>
      </c>
      <c r="F17" s="235">
        <v>16282</v>
      </c>
      <c r="G17" s="235">
        <v>15669</v>
      </c>
      <c r="H17" s="235">
        <v>15520</v>
      </c>
      <c r="I17" s="235">
        <v>15502</v>
      </c>
      <c r="J17" s="235">
        <v>15908</v>
      </c>
      <c r="K17" s="235">
        <v>15808</v>
      </c>
      <c r="L17" s="235">
        <v>15434</v>
      </c>
      <c r="M17" s="234">
        <v>179573.50000000003</v>
      </c>
      <c r="N17" s="235">
        <v>199798.37999999998</v>
      </c>
      <c r="O17" s="235">
        <v>193937.30000000002</v>
      </c>
      <c r="P17" s="235">
        <v>169223.30000000002</v>
      </c>
      <c r="Q17" s="235">
        <v>137640.51999999996</v>
      </c>
      <c r="R17" s="235">
        <v>114629.20000000001</v>
      </c>
      <c r="S17" s="235">
        <v>115571.03</v>
      </c>
      <c r="T17" s="235">
        <v>113860.62</v>
      </c>
      <c r="U17" s="235">
        <v>111937.33</v>
      </c>
      <c r="V17" s="235">
        <v>126859.74</v>
      </c>
      <c r="W17" s="234">
        <v>367764.00142857147</v>
      </c>
      <c r="X17" s="235">
        <v>405919.81571428571</v>
      </c>
      <c r="Y17" s="235">
        <v>454667.95285714284</v>
      </c>
      <c r="Z17" s="235">
        <v>473098.94714285719</v>
      </c>
      <c r="AA17" s="235">
        <v>454508.43714285718</v>
      </c>
      <c r="AB17" s="235">
        <v>460037.09714285715</v>
      </c>
      <c r="AC17" s="235">
        <v>458078.82142857148</v>
      </c>
      <c r="AD17" s="235">
        <v>475556.48</v>
      </c>
      <c r="AE17" s="235">
        <v>473656.51999999996</v>
      </c>
      <c r="AF17" s="235">
        <v>492143.29575366084</v>
      </c>
      <c r="AG17" s="234">
        <v>155912</v>
      </c>
      <c r="AH17" s="234">
        <v>1463030.9200000002</v>
      </c>
      <c r="AI17" s="236">
        <v>4515431.368610804</v>
      </c>
    </row>
    <row r="18" spans="2:35" hidden="1">
      <c r="B18" s="233" t="s">
        <v>91</v>
      </c>
      <c r="C18" s="234">
        <v>19985</v>
      </c>
      <c r="D18" s="235">
        <v>21970</v>
      </c>
      <c r="E18" s="235">
        <v>22736</v>
      </c>
      <c r="F18" s="235">
        <v>22554</v>
      </c>
      <c r="G18" s="235">
        <v>22391</v>
      </c>
      <c r="H18" s="235">
        <v>21509</v>
      </c>
      <c r="I18" s="235">
        <v>20780</v>
      </c>
      <c r="J18" s="235">
        <v>20332</v>
      </c>
      <c r="K18" s="235">
        <v>21500</v>
      </c>
      <c r="L18" s="235">
        <v>21892</v>
      </c>
      <c r="M18" s="234">
        <v>563503.63</v>
      </c>
      <c r="N18" s="235">
        <v>796152.11999999988</v>
      </c>
      <c r="O18" s="235">
        <v>755377.47</v>
      </c>
      <c r="P18" s="235">
        <v>647199.57999999996</v>
      </c>
      <c r="Q18" s="235">
        <v>545932.30999999994</v>
      </c>
      <c r="R18" s="235">
        <v>461276.4</v>
      </c>
      <c r="S18" s="235">
        <v>472345.31</v>
      </c>
      <c r="T18" s="235">
        <v>446094.66000000003</v>
      </c>
      <c r="U18" s="235">
        <v>454982.24</v>
      </c>
      <c r="V18" s="235">
        <v>427621.21</v>
      </c>
      <c r="W18" s="234">
        <v>1077185.5314285713</v>
      </c>
      <c r="X18" s="235">
        <v>1452300.0257142857</v>
      </c>
      <c r="Y18" s="235">
        <v>1543707.0042857144</v>
      </c>
      <c r="Z18" s="235">
        <v>1542918.05</v>
      </c>
      <c r="AA18" s="235">
        <v>1382372.8714285714</v>
      </c>
      <c r="AB18" s="235">
        <v>1226505.8335714287</v>
      </c>
      <c r="AC18" s="235">
        <v>1106750.6114285714</v>
      </c>
      <c r="AD18" s="235">
        <v>1108315.3700000001</v>
      </c>
      <c r="AE18" s="235">
        <v>1184381.6785714284</v>
      </c>
      <c r="AF18" s="235">
        <v>1262738.7735714286</v>
      </c>
      <c r="AG18" s="234">
        <v>215649</v>
      </c>
      <c r="AH18" s="234">
        <v>5570484.9299999997</v>
      </c>
      <c r="AI18" s="236">
        <v>12887175.75</v>
      </c>
    </row>
    <row r="19" spans="2:35" hidden="1">
      <c r="B19" s="233" t="s">
        <v>92</v>
      </c>
      <c r="C19" s="234">
        <v>11889</v>
      </c>
      <c r="D19" s="235">
        <v>12371</v>
      </c>
      <c r="E19" s="235">
        <v>13211</v>
      </c>
      <c r="F19" s="235">
        <v>14734</v>
      </c>
      <c r="G19" s="235">
        <v>15476</v>
      </c>
      <c r="H19" s="235">
        <v>16100</v>
      </c>
      <c r="I19" s="235">
        <v>16010</v>
      </c>
      <c r="J19" s="235">
        <v>16812</v>
      </c>
      <c r="K19" s="235">
        <v>17235</v>
      </c>
      <c r="L19" s="235">
        <v>17497</v>
      </c>
      <c r="M19" s="234">
        <v>322704.90000000002</v>
      </c>
      <c r="N19" s="235">
        <v>384879.13000000006</v>
      </c>
      <c r="O19" s="235">
        <v>376715.19</v>
      </c>
      <c r="P19" s="235">
        <v>359897.60000000003</v>
      </c>
      <c r="Q19" s="235">
        <v>369297.14999999997</v>
      </c>
      <c r="R19" s="235">
        <v>301679.65000000002</v>
      </c>
      <c r="S19" s="235">
        <v>249406.72999999998</v>
      </c>
      <c r="T19" s="235">
        <v>254537.69</v>
      </c>
      <c r="U19" s="235">
        <v>308682.19999999995</v>
      </c>
      <c r="V19" s="235">
        <v>305418.84000000003</v>
      </c>
      <c r="W19" s="234">
        <v>656113.4171428571</v>
      </c>
      <c r="X19" s="235">
        <v>716942.9762285715</v>
      </c>
      <c r="Y19" s="235">
        <v>775962.71714285715</v>
      </c>
      <c r="Z19" s="235">
        <v>808833.94142857136</v>
      </c>
      <c r="AA19" s="235">
        <v>842411.15142857144</v>
      </c>
      <c r="AB19" s="235">
        <v>867625.9085714285</v>
      </c>
      <c r="AC19" s="235">
        <v>809430.61285714293</v>
      </c>
      <c r="AD19" s="235">
        <v>837721.39428571437</v>
      </c>
      <c r="AE19" s="235">
        <v>855376.00433821429</v>
      </c>
      <c r="AF19" s="235">
        <v>863992.16013500036</v>
      </c>
      <c r="AG19" s="234">
        <v>151335</v>
      </c>
      <c r="AH19" s="234">
        <v>3233219.08</v>
      </c>
      <c r="AI19" s="236">
        <v>8034410.2835589284</v>
      </c>
    </row>
    <row r="20" spans="2:35" hidden="1">
      <c r="B20" s="233" t="s">
        <v>93</v>
      </c>
      <c r="C20" s="234">
        <v>46673</v>
      </c>
      <c r="D20" s="235">
        <v>51853</v>
      </c>
      <c r="E20" s="235">
        <v>57878</v>
      </c>
      <c r="F20" s="235">
        <v>63907</v>
      </c>
      <c r="G20" s="235">
        <v>63532</v>
      </c>
      <c r="H20" s="235">
        <v>64083</v>
      </c>
      <c r="I20" s="235">
        <v>65337</v>
      </c>
      <c r="J20" s="235">
        <v>65225</v>
      </c>
      <c r="K20" s="235">
        <v>67555</v>
      </c>
      <c r="L20" s="235">
        <v>60673</v>
      </c>
      <c r="M20" s="234">
        <v>806813.88</v>
      </c>
      <c r="N20" s="235">
        <v>992443.99</v>
      </c>
      <c r="O20" s="235">
        <v>1055668.23</v>
      </c>
      <c r="P20" s="235">
        <v>1027849.5</v>
      </c>
      <c r="Q20" s="235">
        <v>930452.92999999993</v>
      </c>
      <c r="R20" s="235">
        <v>813984.45</v>
      </c>
      <c r="S20" s="235">
        <v>865236.05999999994</v>
      </c>
      <c r="T20" s="235">
        <v>887908.06</v>
      </c>
      <c r="U20" s="235">
        <v>877523.98</v>
      </c>
      <c r="V20" s="235">
        <v>804488.12000000011</v>
      </c>
      <c r="W20" s="234">
        <v>1652558.2578571427</v>
      </c>
      <c r="X20" s="235">
        <v>1947263.02</v>
      </c>
      <c r="Y20" s="235">
        <v>2307861.1286857142</v>
      </c>
      <c r="Z20" s="235">
        <v>2573308.3914285712</v>
      </c>
      <c r="AA20" s="235">
        <v>2486087.6857142858</v>
      </c>
      <c r="AB20" s="235">
        <v>2341524.0035714288</v>
      </c>
      <c r="AC20" s="235">
        <v>2245769.2228571428</v>
      </c>
      <c r="AD20" s="235">
        <v>2182435.8892857139</v>
      </c>
      <c r="AE20" s="235">
        <v>2241267.4142857138</v>
      </c>
      <c r="AF20" s="235">
        <v>2249118.5262291078</v>
      </c>
      <c r="AG20" s="234">
        <v>606716</v>
      </c>
      <c r="AH20" s="234">
        <v>9062369.1999999993</v>
      </c>
      <c r="AI20" s="236">
        <v>22227193.539914817</v>
      </c>
    </row>
    <row r="21" spans="2:35" hidden="1">
      <c r="B21" s="233" t="s">
        <v>94</v>
      </c>
      <c r="C21" s="234">
        <v>217424</v>
      </c>
      <c r="D21" s="235">
        <v>222729</v>
      </c>
      <c r="E21" s="235">
        <v>226975</v>
      </c>
      <c r="F21" s="235">
        <v>226123</v>
      </c>
      <c r="G21" s="235">
        <v>214126</v>
      </c>
      <c r="H21" s="235">
        <v>204327</v>
      </c>
      <c r="I21" s="235">
        <v>198033</v>
      </c>
      <c r="J21" s="235">
        <v>175515</v>
      </c>
      <c r="K21" s="235">
        <v>175142</v>
      </c>
      <c r="L21" s="235">
        <v>168487</v>
      </c>
      <c r="M21" s="234">
        <v>4580035.91</v>
      </c>
      <c r="N21" s="235">
        <v>4882746.7100000009</v>
      </c>
      <c r="O21" s="235">
        <v>4332264.9899999993</v>
      </c>
      <c r="P21" s="235">
        <v>3709152.21</v>
      </c>
      <c r="Q21" s="235">
        <v>3171143.83</v>
      </c>
      <c r="R21" s="235">
        <v>2711968.34</v>
      </c>
      <c r="S21" s="235">
        <v>2895178.55</v>
      </c>
      <c r="T21" s="235">
        <v>2814788.61</v>
      </c>
      <c r="U21" s="235">
        <v>2767256.5999999996</v>
      </c>
      <c r="V21" s="235">
        <v>2457195.58</v>
      </c>
      <c r="W21" s="234">
        <v>9327822.9685714282</v>
      </c>
      <c r="X21" s="235">
        <v>9640701.1502857152</v>
      </c>
      <c r="Y21" s="235">
        <v>9646314.6857142858</v>
      </c>
      <c r="Z21" s="235">
        <v>9540964.8428571429</v>
      </c>
      <c r="AA21" s="235">
        <v>8675080.6252857149</v>
      </c>
      <c r="AB21" s="235">
        <v>7952161.2923999997</v>
      </c>
      <c r="AC21" s="235">
        <v>7446856.9850000003</v>
      </c>
      <c r="AD21" s="235">
        <v>7002866.0514285713</v>
      </c>
      <c r="AE21" s="235">
        <v>6902355.9750524992</v>
      </c>
      <c r="AF21" s="235">
        <v>6699042.9790180363</v>
      </c>
      <c r="AG21" s="234">
        <v>2028881</v>
      </c>
      <c r="AH21" s="234">
        <v>34321731.329999998</v>
      </c>
      <c r="AI21" s="236">
        <v>82834167.555613399</v>
      </c>
    </row>
    <row r="22" spans="2:35" hidden="1">
      <c r="B22" s="233" t="s">
        <v>95</v>
      </c>
      <c r="C22" s="234">
        <v>12034</v>
      </c>
      <c r="D22" s="235">
        <v>14648</v>
      </c>
      <c r="E22" s="235">
        <v>17536</v>
      </c>
      <c r="F22" s="235">
        <v>18316</v>
      </c>
      <c r="G22" s="235">
        <v>17873</v>
      </c>
      <c r="H22" s="235">
        <v>16954</v>
      </c>
      <c r="I22" s="235">
        <v>16886</v>
      </c>
      <c r="J22" s="235">
        <v>18302</v>
      </c>
      <c r="K22" s="235">
        <v>18537</v>
      </c>
      <c r="L22" s="235">
        <v>18491</v>
      </c>
      <c r="M22" s="234">
        <v>176215.25999999998</v>
      </c>
      <c r="N22" s="235">
        <v>211821.71</v>
      </c>
      <c r="O22" s="235">
        <v>230433.19</v>
      </c>
      <c r="P22" s="235">
        <v>237774.19</v>
      </c>
      <c r="Q22" s="235">
        <v>217856.91999999998</v>
      </c>
      <c r="R22" s="235">
        <v>194018.02</v>
      </c>
      <c r="S22" s="235">
        <v>230027.42</v>
      </c>
      <c r="T22" s="235">
        <v>274791.52999999997</v>
      </c>
      <c r="U22" s="235">
        <v>278800.93</v>
      </c>
      <c r="V22" s="235">
        <v>285734.02999999997</v>
      </c>
      <c r="W22" s="234">
        <v>355717.9485714286</v>
      </c>
      <c r="X22" s="235">
        <v>421857.15142857144</v>
      </c>
      <c r="Y22" s="235">
        <v>479848.34428571427</v>
      </c>
      <c r="Z22" s="235">
        <v>573850.35857142857</v>
      </c>
      <c r="AA22" s="235">
        <v>585609.84857142856</v>
      </c>
      <c r="AB22" s="235">
        <v>543921.25285714283</v>
      </c>
      <c r="AC22" s="235">
        <v>547380.10428571433</v>
      </c>
      <c r="AD22" s="235">
        <v>585914.38</v>
      </c>
      <c r="AE22" s="235">
        <v>614448.19999999995</v>
      </c>
      <c r="AF22" s="235">
        <v>622811.13</v>
      </c>
      <c r="AG22" s="234">
        <v>169577</v>
      </c>
      <c r="AH22" s="234">
        <v>2337473.1999999997</v>
      </c>
      <c r="AI22" s="236">
        <v>5331358.7185714282</v>
      </c>
    </row>
    <row r="23" spans="2:35" hidden="1">
      <c r="B23" s="233" t="s">
        <v>96</v>
      </c>
      <c r="C23" s="234">
        <v>51150</v>
      </c>
      <c r="D23" s="235">
        <v>47792</v>
      </c>
      <c r="E23" s="235">
        <v>47091</v>
      </c>
      <c r="F23" s="235">
        <v>50191</v>
      </c>
      <c r="G23" s="235">
        <v>49242</v>
      </c>
      <c r="H23" s="235">
        <v>47283</v>
      </c>
      <c r="I23" s="235">
        <v>46268</v>
      </c>
      <c r="J23" s="235">
        <v>55496</v>
      </c>
      <c r="K23" s="235">
        <v>55809</v>
      </c>
      <c r="L23" s="235">
        <v>53667</v>
      </c>
      <c r="M23" s="234">
        <v>949287.2699999999</v>
      </c>
      <c r="N23" s="235">
        <v>1063324.7999999998</v>
      </c>
      <c r="O23" s="235">
        <v>1084277.52</v>
      </c>
      <c r="P23" s="235">
        <v>1084519.46</v>
      </c>
      <c r="Q23" s="235">
        <v>1081639.3600000001</v>
      </c>
      <c r="R23" s="235">
        <v>1103249.7099999997</v>
      </c>
      <c r="S23" s="235">
        <v>1137325.26</v>
      </c>
      <c r="T23" s="235">
        <v>1319709.95</v>
      </c>
      <c r="U23" s="235">
        <v>1261044.6200000001</v>
      </c>
      <c r="V23" s="235">
        <v>1101213.22</v>
      </c>
      <c r="W23" s="234">
        <v>1354987.0685714285</v>
      </c>
      <c r="X23" s="235">
        <v>1472759.2842857144</v>
      </c>
      <c r="Y23" s="235">
        <v>1561076.9814285715</v>
      </c>
      <c r="Z23" s="235">
        <v>1697606.5585714285</v>
      </c>
      <c r="AA23" s="235">
        <v>1630777.7514285715</v>
      </c>
      <c r="AB23" s="235">
        <v>1543163.64</v>
      </c>
      <c r="AC23" s="235">
        <v>1497128.0057142857</v>
      </c>
      <c r="AD23" s="235">
        <v>1899464.1014285714</v>
      </c>
      <c r="AE23" s="235">
        <v>1955808.96</v>
      </c>
      <c r="AF23" s="235">
        <v>1889716.6228571429</v>
      </c>
      <c r="AG23" s="234">
        <v>503989</v>
      </c>
      <c r="AH23" s="234">
        <v>11185591.17</v>
      </c>
      <c r="AI23" s="236">
        <v>16502488.974285714</v>
      </c>
    </row>
    <row r="24" spans="2:35" hidden="1">
      <c r="B24" s="233" t="s">
        <v>97</v>
      </c>
      <c r="C24" s="234">
        <v>66882</v>
      </c>
      <c r="D24" s="235">
        <v>66067</v>
      </c>
      <c r="E24" s="235">
        <v>69028</v>
      </c>
      <c r="F24" s="235">
        <v>74096</v>
      </c>
      <c r="G24" s="235">
        <v>75490</v>
      </c>
      <c r="H24" s="235">
        <v>74381</v>
      </c>
      <c r="I24" s="235">
        <v>74502</v>
      </c>
      <c r="J24" s="235">
        <v>77901</v>
      </c>
      <c r="K24" s="235">
        <v>76906</v>
      </c>
      <c r="L24" s="235">
        <v>79704</v>
      </c>
      <c r="M24" s="234">
        <v>1973904.61</v>
      </c>
      <c r="N24" s="235">
        <v>2147553.4299999997</v>
      </c>
      <c r="O24" s="235">
        <v>2023685.66</v>
      </c>
      <c r="P24" s="235">
        <v>1872041.97</v>
      </c>
      <c r="Q24" s="235">
        <v>1698811.69</v>
      </c>
      <c r="R24" s="235">
        <v>1546542.27</v>
      </c>
      <c r="S24" s="235">
        <v>1604654.07</v>
      </c>
      <c r="T24" s="235">
        <v>1495333.3399999999</v>
      </c>
      <c r="U24" s="235">
        <v>1329773.7899999998</v>
      </c>
      <c r="V24" s="235">
        <v>1114695.31</v>
      </c>
      <c r="W24" s="234">
        <v>4096530.4</v>
      </c>
      <c r="X24" s="235">
        <v>4274141.1731428569</v>
      </c>
      <c r="Y24" s="235">
        <v>4549328.0242857141</v>
      </c>
      <c r="Z24" s="235">
        <v>4788243.2635714281</v>
      </c>
      <c r="AA24" s="235">
        <v>4811781.5983428573</v>
      </c>
      <c r="AB24" s="235">
        <v>4618335.0871428568</v>
      </c>
      <c r="AC24" s="235">
        <v>4352001.4342857143</v>
      </c>
      <c r="AD24" s="235">
        <v>4134393.7778857141</v>
      </c>
      <c r="AE24" s="235">
        <v>3920839.9231930361</v>
      </c>
      <c r="AF24" s="235">
        <v>4007842.3664908926</v>
      </c>
      <c r="AG24" s="234">
        <v>734957</v>
      </c>
      <c r="AH24" s="234">
        <v>16806996.139999997</v>
      </c>
      <c r="AI24" s="236">
        <v>43553437.048341073</v>
      </c>
    </row>
    <row r="25" spans="2:35" hidden="1">
      <c r="B25" s="233" t="s">
        <v>98</v>
      </c>
      <c r="C25" s="234">
        <v>100</v>
      </c>
      <c r="D25" s="235">
        <v>69</v>
      </c>
      <c r="E25" s="235">
        <v>118</v>
      </c>
      <c r="F25" s="235">
        <v>153</v>
      </c>
      <c r="G25" s="235">
        <v>142</v>
      </c>
      <c r="H25" s="235">
        <v>117</v>
      </c>
      <c r="I25" s="235">
        <v>145</v>
      </c>
      <c r="J25" s="235">
        <v>95</v>
      </c>
      <c r="K25" s="235">
        <v>103</v>
      </c>
      <c r="L25" s="235">
        <v>142</v>
      </c>
      <c r="M25" s="234">
        <v>1101.0899999999999</v>
      </c>
      <c r="N25" s="235">
        <v>869.01</v>
      </c>
      <c r="O25" s="235">
        <v>834.3</v>
      </c>
      <c r="P25" s="235">
        <v>1339.9099999999999</v>
      </c>
      <c r="Q25" s="235">
        <v>1558.59</v>
      </c>
      <c r="R25" s="235">
        <v>1258.1500000000001</v>
      </c>
      <c r="S25" s="235">
        <v>3768.3599999999997</v>
      </c>
      <c r="T25" s="235">
        <v>2433.5699999999997</v>
      </c>
      <c r="U25" s="235">
        <v>2341.66</v>
      </c>
      <c r="V25" s="235">
        <v>2194.4700000000003</v>
      </c>
      <c r="W25" s="234">
        <v>2357.52</v>
      </c>
      <c r="X25" s="235">
        <v>1542.3414285714287</v>
      </c>
      <c r="Y25" s="235">
        <v>1234.3600000000001</v>
      </c>
      <c r="Z25" s="235">
        <v>2083.86</v>
      </c>
      <c r="AA25" s="235">
        <v>3693.69</v>
      </c>
      <c r="AB25" s="235">
        <v>3966.31</v>
      </c>
      <c r="AC25" s="235">
        <v>4299.58</v>
      </c>
      <c r="AD25" s="235">
        <v>2972.92</v>
      </c>
      <c r="AE25" s="235">
        <v>3874.64</v>
      </c>
      <c r="AF25" s="235">
        <v>2891.3999999999996</v>
      </c>
      <c r="AG25" s="234">
        <v>1184</v>
      </c>
      <c r="AH25" s="234">
        <v>17699.11</v>
      </c>
      <c r="AI25" s="236">
        <v>28916.62142857143</v>
      </c>
    </row>
    <row r="26" spans="2:35" hidden="1">
      <c r="B26" s="233" t="s">
        <v>99</v>
      </c>
      <c r="C26" s="234">
        <v>835</v>
      </c>
      <c r="D26" s="235">
        <v>1129</v>
      </c>
      <c r="E26" s="235">
        <v>1085</v>
      </c>
      <c r="F26" s="235">
        <v>1635</v>
      </c>
      <c r="G26" s="235">
        <v>1609</v>
      </c>
      <c r="H26" s="235">
        <v>1549</v>
      </c>
      <c r="I26" s="235">
        <v>1312</v>
      </c>
      <c r="J26" s="235">
        <v>1230</v>
      </c>
      <c r="K26" s="235">
        <v>1231</v>
      </c>
      <c r="L26" s="235">
        <v>1416</v>
      </c>
      <c r="M26" s="234">
        <v>16247.03</v>
      </c>
      <c r="N26" s="235">
        <v>26231.460000000003</v>
      </c>
      <c r="O26" s="235">
        <v>22686.909999999996</v>
      </c>
      <c r="P26" s="235">
        <v>25921.930000000004</v>
      </c>
      <c r="Q26" s="235">
        <v>25451.789999999997</v>
      </c>
      <c r="R26" s="235">
        <v>29037.06</v>
      </c>
      <c r="S26" s="235">
        <v>28821.9</v>
      </c>
      <c r="T26" s="235">
        <v>21955.61</v>
      </c>
      <c r="U26" s="235">
        <v>19184.38</v>
      </c>
      <c r="V26" s="235">
        <v>16980.82</v>
      </c>
      <c r="W26" s="234">
        <v>27318.787142857145</v>
      </c>
      <c r="X26" s="235">
        <v>29291.935714285712</v>
      </c>
      <c r="Y26" s="235">
        <v>25077.008571428571</v>
      </c>
      <c r="Z26" s="235">
        <v>46712.030000000006</v>
      </c>
      <c r="AA26" s="235">
        <v>59959.01</v>
      </c>
      <c r="AB26" s="235">
        <v>59847.630000000005</v>
      </c>
      <c r="AC26" s="235">
        <v>54943.199999999997</v>
      </c>
      <c r="AD26" s="235">
        <v>47809.87</v>
      </c>
      <c r="AE26" s="235">
        <v>49391.469999999994</v>
      </c>
      <c r="AF26" s="235">
        <v>55695.648571428566</v>
      </c>
      <c r="AG26" s="234">
        <v>13031</v>
      </c>
      <c r="AH26" s="234">
        <v>232518.89</v>
      </c>
      <c r="AI26" s="236">
        <v>456046.58999999997</v>
      </c>
    </row>
    <row r="27" spans="2:35" hidden="1">
      <c r="B27" s="233" t="s">
        <v>100</v>
      </c>
      <c r="C27" s="234">
        <v>15983</v>
      </c>
      <c r="D27" s="235">
        <v>18794</v>
      </c>
      <c r="E27" s="235">
        <v>21531</v>
      </c>
      <c r="F27" s="235">
        <v>26041</v>
      </c>
      <c r="G27" s="235">
        <v>28211</v>
      </c>
      <c r="H27" s="235">
        <v>30311</v>
      </c>
      <c r="I27" s="235">
        <v>31487</v>
      </c>
      <c r="J27" s="235">
        <v>32516</v>
      </c>
      <c r="K27" s="235">
        <v>31710</v>
      </c>
      <c r="L27" s="235">
        <v>30865</v>
      </c>
      <c r="M27" s="234">
        <v>425789.77</v>
      </c>
      <c r="N27" s="235">
        <v>540539.61999999988</v>
      </c>
      <c r="O27" s="235">
        <v>540486.04</v>
      </c>
      <c r="P27" s="235">
        <v>570310.85</v>
      </c>
      <c r="Q27" s="235">
        <v>516040.5</v>
      </c>
      <c r="R27" s="235">
        <v>422044.39</v>
      </c>
      <c r="S27" s="235">
        <v>421151.45</v>
      </c>
      <c r="T27" s="235">
        <v>412923.6</v>
      </c>
      <c r="U27" s="235">
        <v>386311.5</v>
      </c>
      <c r="V27" s="235">
        <v>398192.31</v>
      </c>
      <c r="W27" s="234">
        <v>907637.35142857139</v>
      </c>
      <c r="X27" s="235">
        <v>1139751.7571428572</v>
      </c>
      <c r="Y27" s="235">
        <v>1318710.142857143</v>
      </c>
      <c r="Z27" s="235">
        <v>1676443.9671428571</v>
      </c>
      <c r="AA27" s="235">
        <v>1726875.7214285715</v>
      </c>
      <c r="AB27" s="235">
        <v>1766725.1514285712</v>
      </c>
      <c r="AC27" s="235">
        <v>1794032.93</v>
      </c>
      <c r="AD27" s="235">
        <v>1834739.4128571427</v>
      </c>
      <c r="AE27" s="235">
        <v>1756490.3185714285</v>
      </c>
      <c r="AF27" s="235">
        <v>1725515.1600000001</v>
      </c>
      <c r="AG27" s="234">
        <v>267449</v>
      </c>
      <c r="AH27" s="234">
        <v>4633790.03</v>
      </c>
      <c r="AI27" s="236">
        <v>15646921.912857141</v>
      </c>
    </row>
    <row r="28" spans="2:35" hidden="1">
      <c r="B28" s="233" t="s">
        <v>101</v>
      </c>
      <c r="C28" s="234">
        <v>31</v>
      </c>
      <c r="D28" s="235">
        <v>5</v>
      </c>
      <c r="E28" s="235">
        <v>65</v>
      </c>
      <c r="F28" s="235">
        <v>389</v>
      </c>
      <c r="G28" s="235">
        <v>173</v>
      </c>
      <c r="H28" s="235">
        <v>109</v>
      </c>
      <c r="I28" s="235">
        <v>128</v>
      </c>
      <c r="J28" s="235">
        <v>224</v>
      </c>
      <c r="K28" s="235">
        <v>132</v>
      </c>
      <c r="L28" s="235">
        <v>102</v>
      </c>
      <c r="M28" s="234">
        <v>1140.8599999999999</v>
      </c>
      <c r="N28" s="235">
        <v>134.07</v>
      </c>
      <c r="O28" s="235">
        <v>803.88000000000011</v>
      </c>
      <c r="P28" s="235">
        <v>3002.4800000000005</v>
      </c>
      <c r="Q28" s="235">
        <v>1833.06</v>
      </c>
      <c r="R28" s="235">
        <v>1519.64</v>
      </c>
      <c r="S28" s="235">
        <v>2317.7600000000002</v>
      </c>
      <c r="T28" s="235">
        <v>1566.17</v>
      </c>
      <c r="U28" s="235">
        <v>1105.76</v>
      </c>
      <c r="V28" s="235">
        <v>2065.0699999999997</v>
      </c>
      <c r="W28" s="234">
        <v>233.4</v>
      </c>
      <c r="X28" s="235">
        <v>69.257142857142867</v>
      </c>
      <c r="Y28" s="235">
        <v>425.74142857142863</v>
      </c>
      <c r="Z28" s="235">
        <v>1775.0671428571429</v>
      </c>
      <c r="AA28" s="235">
        <v>547.80714285714294</v>
      </c>
      <c r="AB28" s="235">
        <v>885.4328571428573</v>
      </c>
      <c r="AC28" s="235">
        <v>1161.4785714285715</v>
      </c>
      <c r="AD28" s="235">
        <v>1380.4057142857143</v>
      </c>
      <c r="AE28" s="235">
        <v>1700.0057142857145</v>
      </c>
      <c r="AF28" s="235">
        <v>1827.287142857143</v>
      </c>
      <c r="AG28" s="234">
        <v>1358</v>
      </c>
      <c r="AH28" s="234">
        <v>15488.75</v>
      </c>
      <c r="AI28" s="236">
        <v>10005.882857142858</v>
      </c>
    </row>
    <row r="29" spans="2:35" hidden="1">
      <c r="B29" s="237" t="s">
        <v>105</v>
      </c>
      <c r="C29" s="238">
        <v>517633</v>
      </c>
      <c r="D29" s="239">
        <v>522146</v>
      </c>
      <c r="E29" s="239">
        <v>543815</v>
      </c>
      <c r="F29" s="239">
        <v>574420</v>
      </c>
      <c r="G29" s="239">
        <v>568102</v>
      </c>
      <c r="H29" s="239">
        <v>556711</v>
      </c>
      <c r="I29" s="239">
        <v>548828</v>
      </c>
      <c r="J29" s="239">
        <v>531111</v>
      </c>
      <c r="K29" s="239">
        <v>522956</v>
      </c>
      <c r="L29" s="239">
        <v>508236</v>
      </c>
      <c r="M29" s="238">
        <v>10932560.129999997</v>
      </c>
      <c r="N29" s="239">
        <v>12314519.609999999</v>
      </c>
      <c r="O29" s="239">
        <v>11575765.480000002</v>
      </c>
      <c r="P29" s="239">
        <v>10626155.540000001</v>
      </c>
      <c r="Q29" s="239">
        <v>9540914.7999999989</v>
      </c>
      <c r="R29" s="239">
        <v>8423461.2899999991</v>
      </c>
      <c r="S29" s="239">
        <v>8715034.6699999999</v>
      </c>
      <c r="T29" s="239">
        <v>8686845.870000001</v>
      </c>
      <c r="U29" s="239">
        <v>8391167.0299999993</v>
      </c>
      <c r="V29" s="239">
        <v>7557089.2800000012</v>
      </c>
      <c r="W29" s="238">
        <v>21781148.373171426</v>
      </c>
      <c r="X29" s="239">
        <v>23671586.039657142</v>
      </c>
      <c r="Y29" s="239">
        <v>24872473.264114287</v>
      </c>
      <c r="Z29" s="239">
        <v>26265678.25785714</v>
      </c>
      <c r="AA29" s="239">
        <v>25249316.035628576</v>
      </c>
      <c r="AB29" s="239">
        <v>23875829.939542856</v>
      </c>
      <c r="AC29" s="239">
        <v>22686480.430714287</v>
      </c>
      <c r="AD29" s="239">
        <v>22300464.120942857</v>
      </c>
      <c r="AE29" s="239">
        <v>22046507.410440892</v>
      </c>
      <c r="AF29" s="239">
        <v>21794763.079769552</v>
      </c>
      <c r="AG29" s="238">
        <v>5393958</v>
      </c>
      <c r="AH29" s="238">
        <v>96763513.700000003</v>
      </c>
      <c r="AI29" s="240">
        <v>234544246.95183903</v>
      </c>
    </row>
    <row r="30" spans="2:35">
      <c r="B30" s="89"/>
      <c r="C30" s="89"/>
      <c r="D30" s="89"/>
      <c r="E30" s="89"/>
      <c r="F30" s="89"/>
      <c r="G30" s="89"/>
      <c r="H30" s="89"/>
      <c r="I30" s="89"/>
      <c r="J30" s="89"/>
      <c r="K30" s="89"/>
      <c r="L30" s="89"/>
      <c r="M30" s="89"/>
    </row>
    <row r="32" spans="2:35" s="49" customFormat="1" ht="12.75">
      <c r="B32" s="46" t="s">
        <v>86</v>
      </c>
      <c r="C32" s="47"/>
      <c r="D32" s="47"/>
      <c r="E32" s="47"/>
      <c r="F32" s="47"/>
      <c r="G32" s="47"/>
      <c r="H32" s="47"/>
      <c r="I32" s="47"/>
      <c r="J32" s="47"/>
      <c r="K32" s="47"/>
      <c r="L32" s="48"/>
      <c r="M32" s="47"/>
    </row>
    <row r="33" spans="2:31" s="49" customFormat="1" ht="12.75">
      <c r="B33" s="48"/>
      <c r="C33" s="50"/>
      <c r="D33" s="50"/>
      <c r="E33" s="50"/>
      <c r="F33" s="50"/>
      <c r="G33" s="50"/>
      <c r="H33" s="50"/>
      <c r="I33" s="50"/>
      <c r="J33" s="50"/>
      <c r="K33" s="50"/>
      <c r="L33" s="50"/>
      <c r="M33" s="48"/>
    </row>
    <row r="34" spans="2:31" s="49" customFormat="1" ht="12.75">
      <c r="B34" s="27"/>
      <c r="C34" s="79" t="s">
        <v>4</v>
      </c>
      <c r="D34" s="79" t="s">
        <v>5</v>
      </c>
      <c r="E34" s="79" t="s">
        <v>6</v>
      </c>
      <c r="F34" s="79" t="s">
        <v>7</v>
      </c>
      <c r="G34" s="79" t="s">
        <v>8</v>
      </c>
      <c r="H34" s="79" t="s">
        <v>34</v>
      </c>
      <c r="I34" s="78" t="s">
        <v>150</v>
      </c>
      <c r="J34" s="78" t="s">
        <v>159</v>
      </c>
      <c r="K34" s="78" t="s">
        <v>177</v>
      </c>
      <c r="L34" s="78" t="s">
        <v>198</v>
      </c>
    </row>
    <row r="35" spans="2:31" s="49" customFormat="1" ht="12.75">
      <c r="B35" s="51"/>
      <c r="C35" s="80"/>
      <c r="D35" s="81"/>
      <c r="E35" s="81"/>
      <c r="F35" s="81"/>
      <c r="G35" s="81"/>
      <c r="H35" s="81"/>
      <c r="I35" s="81"/>
      <c r="J35" s="81"/>
      <c r="K35" s="81"/>
      <c r="L35" s="52"/>
      <c r="M35" s="47"/>
    </row>
    <row r="36" spans="2:31" s="49" customFormat="1" ht="12.75">
      <c r="B36" s="119" t="s">
        <v>87</v>
      </c>
      <c r="C36" s="178">
        <f>SUM(C38:C51)</f>
        <v>517633</v>
      </c>
      <c r="D36" s="179">
        <f t="shared" ref="D36:L36" si="0">SUM(D38:D51)</f>
        <v>522146</v>
      </c>
      <c r="E36" s="179">
        <f t="shared" si="0"/>
        <v>543815</v>
      </c>
      <c r="F36" s="179">
        <f t="shared" si="0"/>
        <v>574420</v>
      </c>
      <c r="G36" s="179">
        <f t="shared" si="0"/>
        <v>568102</v>
      </c>
      <c r="H36" s="179">
        <f t="shared" si="0"/>
        <v>556711</v>
      </c>
      <c r="I36" s="179">
        <f t="shared" si="0"/>
        <v>548828</v>
      </c>
      <c r="J36" s="179">
        <f t="shared" si="0"/>
        <v>531111</v>
      </c>
      <c r="K36" s="179">
        <f t="shared" si="0"/>
        <v>522956</v>
      </c>
      <c r="L36" s="180">
        <f t="shared" si="0"/>
        <v>508236</v>
      </c>
      <c r="M36" s="47"/>
    </row>
    <row r="37" spans="2:31" s="49" customFormat="1" ht="12.75">
      <c r="B37" s="53"/>
      <c r="C37" s="181"/>
      <c r="D37" s="182"/>
      <c r="E37" s="182"/>
      <c r="F37" s="182"/>
      <c r="G37" s="182"/>
      <c r="H37" s="182"/>
      <c r="I37" s="182"/>
      <c r="J37" s="182"/>
      <c r="K37" s="182"/>
      <c r="L37" s="183"/>
      <c r="M37" s="47"/>
      <c r="N37" s="122"/>
      <c r="O37" s="122"/>
      <c r="P37" s="122"/>
      <c r="Q37" s="122"/>
      <c r="R37" s="122"/>
      <c r="S37" s="122"/>
      <c r="T37" s="122"/>
      <c r="U37" s="122"/>
      <c r="V37" s="122"/>
      <c r="W37" s="122"/>
      <c r="X37" s="122"/>
      <c r="Y37" s="122"/>
      <c r="Z37" s="122"/>
      <c r="AA37" s="122"/>
      <c r="AB37" s="122"/>
      <c r="AC37" s="122"/>
      <c r="AD37" s="122"/>
      <c r="AE37" s="122"/>
    </row>
    <row r="38" spans="2:31" s="49" customFormat="1" ht="12.75">
      <c r="B38" s="53" t="s">
        <v>29</v>
      </c>
      <c r="C38" s="181">
        <f>C15</f>
        <v>57593</v>
      </c>
      <c r="D38" s="182">
        <f t="shared" ref="C38:L51" si="1">D15</f>
        <v>46896</v>
      </c>
      <c r="E38" s="182">
        <f t="shared" si="1"/>
        <v>47473</v>
      </c>
      <c r="F38" s="182">
        <f t="shared" si="1"/>
        <v>56335</v>
      </c>
      <c r="G38" s="182">
        <f t="shared" si="1"/>
        <v>59875</v>
      </c>
      <c r="H38" s="182">
        <f t="shared" si="1"/>
        <v>58910</v>
      </c>
      <c r="I38" s="182">
        <f t="shared" si="1"/>
        <v>56868</v>
      </c>
      <c r="J38" s="182">
        <f t="shared" si="1"/>
        <v>45628</v>
      </c>
      <c r="K38" s="182">
        <f t="shared" si="1"/>
        <v>35843</v>
      </c>
      <c r="L38" s="183">
        <f t="shared" si="1"/>
        <v>34443</v>
      </c>
      <c r="M38" s="47"/>
    </row>
    <row r="39" spans="2:31" s="49" customFormat="1" ht="12.75">
      <c r="B39" s="53" t="s">
        <v>18</v>
      </c>
      <c r="C39" s="181">
        <f t="shared" si="1"/>
        <v>2408</v>
      </c>
      <c r="D39" s="182">
        <f t="shared" si="1"/>
        <v>2737</v>
      </c>
      <c r="E39" s="182">
        <f t="shared" si="1"/>
        <v>3031</v>
      </c>
      <c r="F39" s="182">
        <f t="shared" si="1"/>
        <v>3664</v>
      </c>
      <c r="G39" s="182">
        <f t="shared" si="1"/>
        <v>4293</v>
      </c>
      <c r="H39" s="182">
        <f t="shared" si="1"/>
        <v>5558</v>
      </c>
      <c r="I39" s="182">
        <f t="shared" si="1"/>
        <v>5570</v>
      </c>
      <c r="J39" s="182">
        <f t="shared" si="1"/>
        <v>5927</v>
      </c>
      <c r="K39" s="182">
        <f t="shared" si="1"/>
        <v>5445</v>
      </c>
      <c r="L39" s="183">
        <f t="shared" si="1"/>
        <v>5423</v>
      </c>
      <c r="M39" s="47"/>
    </row>
    <row r="40" spans="2:31" s="49" customFormat="1" ht="12.75">
      <c r="B40" s="53" t="s">
        <v>30</v>
      </c>
      <c r="C40" s="181">
        <f t="shared" si="1"/>
        <v>14646</v>
      </c>
      <c r="D40" s="182">
        <f t="shared" si="1"/>
        <v>15086</v>
      </c>
      <c r="E40" s="182">
        <f t="shared" si="1"/>
        <v>16057</v>
      </c>
      <c r="F40" s="182">
        <f t="shared" si="1"/>
        <v>16282</v>
      </c>
      <c r="G40" s="182">
        <f t="shared" si="1"/>
        <v>15669</v>
      </c>
      <c r="H40" s="182">
        <f t="shared" si="1"/>
        <v>15520</v>
      </c>
      <c r="I40" s="182">
        <f t="shared" si="1"/>
        <v>15502</v>
      </c>
      <c r="J40" s="182">
        <f t="shared" si="1"/>
        <v>15908</v>
      </c>
      <c r="K40" s="182">
        <f t="shared" si="1"/>
        <v>15808</v>
      </c>
      <c r="L40" s="183">
        <f t="shared" si="1"/>
        <v>15434</v>
      </c>
      <c r="M40" s="47"/>
    </row>
    <row r="41" spans="2:31" s="49" customFormat="1" ht="12.75">
      <c r="B41" s="53" t="s">
        <v>19</v>
      </c>
      <c r="C41" s="181">
        <f t="shared" si="1"/>
        <v>19985</v>
      </c>
      <c r="D41" s="182">
        <f t="shared" si="1"/>
        <v>21970</v>
      </c>
      <c r="E41" s="182">
        <f t="shared" si="1"/>
        <v>22736</v>
      </c>
      <c r="F41" s="182">
        <f t="shared" si="1"/>
        <v>22554</v>
      </c>
      <c r="G41" s="182">
        <f t="shared" si="1"/>
        <v>22391</v>
      </c>
      <c r="H41" s="182">
        <f t="shared" si="1"/>
        <v>21509</v>
      </c>
      <c r="I41" s="182">
        <f t="shared" si="1"/>
        <v>20780</v>
      </c>
      <c r="J41" s="182">
        <f t="shared" si="1"/>
        <v>20332</v>
      </c>
      <c r="K41" s="182">
        <f t="shared" si="1"/>
        <v>21500</v>
      </c>
      <c r="L41" s="183">
        <f t="shared" si="1"/>
        <v>21892</v>
      </c>
      <c r="M41" s="47"/>
    </row>
    <row r="42" spans="2:31" s="49" customFormat="1" ht="12.75">
      <c r="B42" s="53" t="s">
        <v>20</v>
      </c>
      <c r="C42" s="181">
        <f t="shared" si="1"/>
        <v>11889</v>
      </c>
      <c r="D42" s="182">
        <f t="shared" si="1"/>
        <v>12371</v>
      </c>
      <c r="E42" s="182">
        <f t="shared" si="1"/>
        <v>13211</v>
      </c>
      <c r="F42" s="182">
        <f t="shared" si="1"/>
        <v>14734</v>
      </c>
      <c r="G42" s="182">
        <f t="shared" si="1"/>
        <v>15476</v>
      </c>
      <c r="H42" s="182">
        <f t="shared" si="1"/>
        <v>16100</v>
      </c>
      <c r="I42" s="182">
        <f t="shared" si="1"/>
        <v>16010</v>
      </c>
      <c r="J42" s="182">
        <f t="shared" si="1"/>
        <v>16812</v>
      </c>
      <c r="K42" s="182">
        <f t="shared" si="1"/>
        <v>17235</v>
      </c>
      <c r="L42" s="183">
        <f t="shared" si="1"/>
        <v>17497</v>
      </c>
      <c r="M42" s="47"/>
    </row>
    <row r="43" spans="2:31" s="49" customFormat="1" ht="12.75">
      <c r="B43" s="53" t="s">
        <v>21</v>
      </c>
      <c r="C43" s="181">
        <f t="shared" si="1"/>
        <v>46673</v>
      </c>
      <c r="D43" s="182">
        <f t="shared" si="1"/>
        <v>51853</v>
      </c>
      <c r="E43" s="182">
        <f t="shared" si="1"/>
        <v>57878</v>
      </c>
      <c r="F43" s="182">
        <f t="shared" si="1"/>
        <v>63907</v>
      </c>
      <c r="G43" s="182">
        <f t="shared" si="1"/>
        <v>63532</v>
      </c>
      <c r="H43" s="182">
        <f t="shared" si="1"/>
        <v>64083</v>
      </c>
      <c r="I43" s="182">
        <f t="shared" si="1"/>
        <v>65337</v>
      </c>
      <c r="J43" s="182">
        <f t="shared" si="1"/>
        <v>65225</v>
      </c>
      <c r="K43" s="182">
        <f t="shared" si="1"/>
        <v>67555</v>
      </c>
      <c r="L43" s="183">
        <f t="shared" si="1"/>
        <v>60673</v>
      </c>
      <c r="M43" s="47"/>
    </row>
    <row r="44" spans="2:31" s="49" customFormat="1" ht="12.75">
      <c r="B44" s="53" t="s">
        <v>31</v>
      </c>
      <c r="C44" s="181">
        <f t="shared" si="1"/>
        <v>217424</v>
      </c>
      <c r="D44" s="182">
        <f t="shared" si="1"/>
        <v>222729</v>
      </c>
      <c r="E44" s="182">
        <f t="shared" si="1"/>
        <v>226975</v>
      </c>
      <c r="F44" s="182">
        <f t="shared" si="1"/>
        <v>226123</v>
      </c>
      <c r="G44" s="182">
        <f t="shared" si="1"/>
        <v>214126</v>
      </c>
      <c r="H44" s="182">
        <f t="shared" si="1"/>
        <v>204327</v>
      </c>
      <c r="I44" s="182">
        <f t="shared" si="1"/>
        <v>198033</v>
      </c>
      <c r="J44" s="182">
        <f t="shared" si="1"/>
        <v>175515</v>
      </c>
      <c r="K44" s="182">
        <f t="shared" si="1"/>
        <v>175142</v>
      </c>
      <c r="L44" s="183">
        <f t="shared" si="1"/>
        <v>168487</v>
      </c>
      <c r="M44" s="47"/>
    </row>
    <row r="45" spans="2:31" s="49" customFormat="1" ht="12.75">
      <c r="B45" s="53" t="s">
        <v>22</v>
      </c>
      <c r="C45" s="181">
        <f t="shared" si="1"/>
        <v>12034</v>
      </c>
      <c r="D45" s="182">
        <f t="shared" si="1"/>
        <v>14648</v>
      </c>
      <c r="E45" s="182">
        <f t="shared" si="1"/>
        <v>17536</v>
      </c>
      <c r="F45" s="182">
        <f t="shared" si="1"/>
        <v>18316</v>
      </c>
      <c r="G45" s="182">
        <f t="shared" si="1"/>
        <v>17873</v>
      </c>
      <c r="H45" s="182">
        <f t="shared" si="1"/>
        <v>16954</v>
      </c>
      <c r="I45" s="182">
        <f t="shared" si="1"/>
        <v>16886</v>
      </c>
      <c r="J45" s="182">
        <f t="shared" si="1"/>
        <v>18302</v>
      </c>
      <c r="K45" s="182">
        <f t="shared" si="1"/>
        <v>18537</v>
      </c>
      <c r="L45" s="183">
        <f t="shared" si="1"/>
        <v>18491</v>
      </c>
      <c r="M45" s="47"/>
    </row>
    <row r="46" spans="2:31" s="49" customFormat="1" ht="12.75">
      <c r="B46" s="53" t="s">
        <v>23</v>
      </c>
      <c r="C46" s="181">
        <f t="shared" si="1"/>
        <v>51150</v>
      </c>
      <c r="D46" s="182">
        <f t="shared" si="1"/>
        <v>47792</v>
      </c>
      <c r="E46" s="182">
        <f t="shared" si="1"/>
        <v>47091</v>
      </c>
      <c r="F46" s="182">
        <f t="shared" si="1"/>
        <v>50191</v>
      </c>
      <c r="G46" s="182">
        <f t="shared" si="1"/>
        <v>49242</v>
      </c>
      <c r="H46" s="182">
        <f t="shared" si="1"/>
        <v>47283</v>
      </c>
      <c r="I46" s="182">
        <f t="shared" si="1"/>
        <v>46268</v>
      </c>
      <c r="J46" s="182">
        <f t="shared" si="1"/>
        <v>55496</v>
      </c>
      <c r="K46" s="182">
        <f t="shared" si="1"/>
        <v>55809</v>
      </c>
      <c r="L46" s="183">
        <f t="shared" si="1"/>
        <v>53667</v>
      </c>
      <c r="M46" s="47"/>
    </row>
    <row r="47" spans="2:31" s="49" customFormat="1" ht="12.75">
      <c r="B47" s="53" t="s">
        <v>24</v>
      </c>
      <c r="C47" s="181">
        <f t="shared" si="1"/>
        <v>66882</v>
      </c>
      <c r="D47" s="182">
        <f t="shared" si="1"/>
        <v>66067</v>
      </c>
      <c r="E47" s="182">
        <f t="shared" si="1"/>
        <v>69028</v>
      </c>
      <c r="F47" s="182">
        <f t="shared" si="1"/>
        <v>74096</v>
      </c>
      <c r="G47" s="182">
        <f t="shared" si="1"/>
        <v>75490</v>
      </c>
      <c r="H47" s="182">
        <f t="shared" si="1"/>
        <v>74381</v>
      </c>
      <c r="I47" s="182">
        <f t="shared" si="1"/>
        <v>74502</v>
      </c>
      <c r="J47" s="182">
        <f t="shared" si="1"/>
        <v>77901</v>
      </c>
      <c r="K47" s="182">
        <f t="shared" si="1"/>
        <v>76906</v>
      </c>
      <c r="L47" s="183">
        <f t="shared" si="1"/>
        <v>79704</v>
      </c>
      <c r="M47" s="47"/>
    </row>
    <row r="48" spans="2:31" s="49" customFormat="1" ht="12.75">
      <c r="B48" s="53" t="s">
        <v>25</v>
      </c>
      <c r="C48" s="181">
        <f t="shared" si="1"/>
        <v>100</v>
      </c>
      <c r="D48" s="182">
        <f t="shared" si="1"/>
        <v>69</v>
      </c>
      <c r="E48" s="182">
        <f t="shared" si="1"/>
        <v>118</v>
      </c>
      <c r="F48" s="182">
        <f t="shared" si="1"/>
        <v>153</v>
      </c>
      <c r="G48" s="182">
        <f t="shared" si="1"/>
        <v>142</v>
      </c>
      <c r="H48" s="182">
        <f t="shared" si="1"/>
        <v>117</v>
      </c>
      <c r="I48" s="182">
        <f t="shared" si="1"/>
        <v>145</v>
      </c>
      <c r="J48" s="182">
        <f t="shared" si="1"/>
        <v>95</v>
      </c>
      <c r="K48" s="182">
        <f t="shared" si="1"/>
        <v>103</v>
      </c>
      <c r="L48" s="183">
        <f t="shared" si="1"/>
        <v>142</v>
      </c>
      <c r="M48" s="47"/>
    </row>
    <row r="49" spans="2:31" s="49" customFormat="1" ht="12.75">
      <c r="B49" s="53" t="s">
        <v>26</v>
      </c>
      <c r="C49" s="181">
        <f t="shared" si="1"/>
        <v>835</v>
      </c>
      <c r="D49" s="182">
        <f t="shared" si="1"/>
        <v>1129</v>
      </c>
      <c r="E49" s="182">
        <f t="shared" si="1"/>
        <v>1085</v>
      </c>
      <c r="F49" s="182">
        <f t="shared" si="1"/>
        <v>1635</v>
      </c>
      <c r="G49" s="182">
        <f t="shared" si="1"/>
        <v>1609</v>
      </c>
      <c r="H49" s="182">
        <f t="shared" si="1"/>
        <v>1549</v>
      </c>
      <c r="I49" s="182">
        <f t="shared" si="1"/>
        <v>1312</v>
      </c>
      <c r="J49" s="182">
        <f t="shared" si="1"/>
        <v>1230</v>
      </c>
      <c r="K49" s="182">
        <f t="shared" si="1"/>
        <v>1231</v>
      </c>
      <c r="L49" s="183">
        <f t="shared" si="1"/>
        <v>1416</v>
      </c>
      <c r="M49" s="47"/>
    </row>
    <row r="50" spans="2:31" s="49" customFormat="1" ht="12.75">
      <c r="B50" s="53" t="s">
        <v>27</v>
      </c>
      <c r="C50" s="181">
        <f t="shared" si="1"/>
        <v>15983</v>
      </c>
      <c r="D50" s="182">
        <f t="shared" si="1"/>
        <v>18794</v>
      </c>
      <c r="E50" s="182">
        <f t="shared" si="1"/>
        <v>21531</v>
      </c>
      <c r="F50" s="182">
        <f t="shared" si="1"/>
        <v>26041</v>
      </c>
      <c r="G50" s="182">
        <f t="shared" si="1"/>
        <v>28211</v>
      </c>
      <c r="H50" s="182">
        <f t="shared" si="1"/>
        <v>30311</v>
      </c>
      <c r="I50" s="182">
        <f t="shared" si="1"/>
        <v>31487</v>
      </c>
      <c r="J50" s="182">
        <f t="shared" si="1"/>
        <v>32516</v>
      </c>
      <c r="K50" s="182">
        <f t="shared" si="1"/>
        <v>31710</v>
      </c>
      <c r="L50" s="183">
        <f t="shared" si="1"/>
        <v>30865</v>
      </c>
      <c r="M50" s="47"/>
    </row>
    <row r="51" spans="2:31" s="49" customFormat="1">
      <c r="B51" s="53" t="s">
        <v>28</v>
      </c>
      <c r="C51" s="181">
        <f t="shared" si="1"/>
        <v>31</v>
      </c>
      <c r="D51" s="182">
        <f t="shared" si="1"/>
        <v>5</v>
      </c>
      <c r="E51" s="182">
        <f t="shared" si="1"/>
        <v>65</v>
      </c>
      <c r="F51" s="182">
        <f t="shared" si="1"/>
        <v>389</v>
      </c>
      <c r="G51" s="182">
        <f t="shared" si="1"/>
        <v>173</v>
      </c>
      <c r="H51" s="182">
        <f t="shared" si="1"/>
        <v>109</v>
      </c>
      <c r="I51" s="182">
        <f t="shared" si="1"/>
        <v>128</v>
      </c>
      <c r="J51" s="182">
        <f t="shared" si="1"/>
        <v>224</v>
      </c>
      <c r="K51" s="182">
        <f t="shared" si="1"/>
        <v>132</v>
      </c>
      <c r="L51" s="183">
        <f t="shared" si="1"/>
        <v>102</v>
      </c>
      <c r="M51" s="47"/>
      <c r="N51" s="89"/>
      <c r="O51" s="89"/>
      <c r="P51" s="89"/>
      <c r="Q51" s="89"/>
      <c r="R51" s="89"/>
      <c r="S51" s="89"/>
      <c r="T51" s="89"/>
      <c r="U51" s="89"/>
      <c r="V51" s="89"/>
      <c r="W51" s="89"/>
      <c r="X51" s="89"/>
      <c r="Y51" s="89"/>
      <c r="Z51" s="89"/>
      <c r="AA51" s="89"/>
      <c r="AB51" s="89"/>
      <c r="AC51" s="89"/>
      <c r="AD51" s="89"/>
      <c r="AE51" s="89"/>
    </row>
    <row r="52" spans="2:31" s="49" customFormat="1">
      <c r="B52" s="82"/>
      <c r="C52" s="149"/>
      <c r="D52" s="150"/>
      <c r="E52" s="150"/>
      <c r="F52" s="150"/>
      <c r="G52" s="150"/>
      <c r="H52" s="150"/>
      <c r="I52" s="150"/>
      <c r="J52" s="150"/>
      <c r="K52" s="150"/>
      <c r="L52" s="150"/>
      <c r="M52" s="47"/>
      <c r="N52" s="89"/>
      <c r="O52" s="89"/>
      <c r="P52" s="89"/>
      <c r="Q52" s="89"/>
      <c r="R52" s="89"/>
      <c r="S52" s="89"/>
      <c r="T52" s="89"/>
      <c r="U52" s="89"/>
      <c r="V52" s="89"/>
      <c r="W52" s="89"/>
      <c r="X52" s="89"/>
      <c r="Y52" s="89"/>
      <c r="Z52" s="89"/>
      <c r="AA52" s="89"/>
      <c r="AB52" s="89"/>
      <c r="AC52" s="89"/>
      <c r="AD52" s="89"/>
      <c r="AE52" s="89"/>
    </row>
    <row r="53" spans="2:31" s="49" customFormat="1">
      <c r="B53" s="47"/>
      <c r="C53" s="47"/>
      <c r="D53" s="47"/>
      <c r="E53" s="47"/>
      <c r="F53" s="47"/>
      <c r="G53" s="47"/>
      <c r="H53" s="47"/>
      <c r="I53" s="47"/>
      <c r="J53" s="47"/>
      <c r="K53" s="47"/>
      <c r="L53" s="48"/>
      <c r="M53" s="47"/>
      <c r="N53" s="89"/>
      <c r="O53" s="89"/>
      <c r="P53" s="89"/>
      <c r="Q53" s="89"/>
      <c r="R53" s="89"/>
      <c r="S53" s="89"/>
      <c r="T53" s="89"/>
      <c r="U53" s="89"/>
      <c r="V53" s="89"/>
      <c r="W53" s="89"/>
      <c r="X53" s="89"/>
      <c r="Y53" s="89"/>
      <c r="Z53" s="89"/>
      <c r="AA53" s="89"/>
      <c r="AB53" s="89"/>
      <c r="AC53" s="89"/>
      <c r="AD53" s="89"/>
      <c r="AE53" s="89"/>
    </row>
    <row r="54" spans="2:31" s="49" customFormat="1">
      <c r="B54" s="46" t="s">
        <v>10</v>
      </c>
      <c r="C54" s="47"/>
      <c r="D54" s="47"/>
      <c r="E54" s="47"/>
      <c r="F54" s="47"/>
      <c r="G54" s="47"/>
      <c r="H54" s="47"/>
      <c r="I54" s="47"/>
      <c r="J54" s="47"/>
      <c r="K54" s="47"/>
      <c r="L54" s="48"/>
      <c r="M54" s="47"/>
      <c r="N54" s="89"/>
      <c r="O54" s="89"/>
      <c r="P54" s="89"/>
      <c r="Q54" s="89"/>
      <c r="R54" s="89"/>
      <c r="S54" s="89"/>
      <c r="T54" s="89"/>
      <c r="U54" s="89"/>
      <c r="V54" s="89"/>
      <c r="W54" s="89"/>
      <c r="X54" s="89"/>
      <c r="Y54" s="89"/>
      <c r="Z54" s="89"/>
      <c r="AA54" s="89"/>
      <c r="AB54" s="89"/>
      <c r="AC54" s="89"/>
      <c r="AD54" s="89"/>
      <c r="AE54" s="89"/>
    </row>
    <row r="55" spans="2:31" s="49" customFormat="1">
      <c r="B55" s="48"/>
      <c r="C55" s="26"/>
      <c r="D55" s="26"/>
      <c r="E55" s="26"/>
      <c r="F55" s="26"/>
      <c r="G55" s="26"/>
      <c r="H55" s="26"/>
      <c r="I55" s="26"/>
      <c r="J55" s="26"/>
      <c r="K55" s="26"/>
      <c r="L55" s="26"/>
      <c r="M55" s="47"/>
      <c r="N55" s="89"/>
      <c r="O55" s="89"/>
      <c r="P55" s="89"/>
      <c r="Q55" s="89"/>
      <c r="R55" s="89"/>
      <c r="S55" s="89"/>
      <c r="T55" s="89"/>
      <c r="U55" s="89"/>
      <c r="V55" s="89"/>
      <c r="W55" s="89"/>
      <c r="X55" s="89"/>
      <c r="Y55" s="89"/>
      <c r="Z55" s="89"/>
      <c r="AA55" s="89"/>
      <c r="AB55" s="89"/>
      <c r="AC55" s="89"/>
      <c r="AD55" s="89"/>
      <c r="AE55" s="89"/>
    </row>
    <row r="56" spans="2:31" s="49" customFormat="1">
      <c r="B56" s="27"/>
      <c r="C56" s="79" t="s">
        <v>4</v>
      </c>
      <c r="D56" s="79" t="s">
        <v>5</v>
      </c>
      <c r="E56" s="79" t="s">
        <v>6</v>
      </c>
      <c r="F56" s="79" t="s">
        <v>7</v>
      </c>
      <c r="G56" s="79" t="s">
        <v>8</v>
      </c>
      <c r="H56" s="79" t="s">
        <v>34</v>
      </c>
      <c r="I56" s="78" t="s">
        <v>150</v>
      </c>
      <c r="J56" s="78" t="s">
        <v>159</v>
      </c>
      <c r="K56" s="78" t="s">
        <v>177</v>
      </c>
      <c r="L56" s="78" t="s">
        <v>198</v>
      </c>
      <c r="M56" s="47"/>
      <c r="N56" s="89"/>
      <c r="O56" s="89"/>
      <c r="P56" s="89"/>
      <c r="Q56" s="89"/>
      <c r="R56" s="89"/>
      <c r="S56" s="89"/>
      <c r="T56" s="89"/>
      <c r="U56" s="89"/>
      <c r="V56" s="89"/>
      <c r="W56" s="89"/>
      <c r="X56" s="89"/>
      <c r="Y56" s="89"/>
      <c r="Z56" s="89"/>
      <c r="AA56" s="89"/>
      <c r="AB56" s="89"/>
      <c r="AC56" s="89"/>
      <c r="AD56" s="89"/>
      <c r="AE56" s="89"/>
    </row>
    <row r="57" spans="2:31" s="49" customFormat="1">
      <c r="B57" s="51"/>
      <c r="C57" s="80"/>
      <c r="D57" s="81"/>
      <c r="E57" s="81"/>
      <c r="F57" s="81"/>
      <c r="G57" s="81"/>
      <c r="H57" s="81"/>
      <c r="I57" s="81"/>
      <c r="J57" s="81"/>
      <c r="K57" s="81"/>
      <c r="L57" s="52"/>
      <c r="M57" s="47"/>
      <c r="N57" s="89"/>
      <c r="O57" s="89"/>
      <c r="P57" s="89"/>
      <c r="Q57" s="89"/>
      <c r="R57" s="89"/>
      <c r="S57" s="89"/>
      <c r="T57" s="89"/>
      <c r="U57" s="89"/>
      <c r="V57" s="89"/>
      <c r="W57" s="89"/>
      <c r="X57" s="89"/>
      <c r="Y57" s="89"/>
      <c r="Z57" s="89"/>
      <c r="AA57" s="89"/>
      <c r="AB57" s="89"/>
      <c r="AC57" s="89"/>
      <c r="AD57" s="89"/>
      <c r="AE57" s="89"/>
    </row>
    <row r="58" spans="2:31" s="49" customFormat="1">
      <c r="B58" s="119" t="s">
        <v>87</v>
      </c>
      <c r="C58" s="178">
        <f>SUM(C60:C73)</f>
        <v>10932560.129999997</v>
      </c>
      <c r="D58" s="179">
        <f t="shared" ref="D58:L58" si="2">SUM(D60:D73)</f>
        <v>12314519.609999999</v>
      </c>
      <c r="E58" s="179">
        <f t="shared" si="2"/>
        <v>11575765.480000002</v>
      </c>
      <c r="F58" s="179">
        <f t="shared" si="2"/>
        <v>10626155.540000001</v>
      </c>
      <c r="G58" s="179">
        <f t="shared" si="2"/>
        <v>9540914.7999999989</v>
      </c>
      <c r="H58" s="179">
        <f t="shared" si="2"/>
        <v>8423461.2899999991</v>
      </c>
      <c r="I58" s="179">
        <f t="shared" si="2"/>
        <v>8715034.6699999999</v>
      </c>
      <c r="J58" s="179">
        <f t="shared" si="2"/>
        <v>8686845.870000001</v>
      </c>
      <c r="K58" s="179">
        <f t="shared" si="2"/>
        <v>8391167.0299999993</v>
      </c>
      <c r="L58" s="180">
        <f t="shared" si="2"/>
        <v>7557089.2800000012</v>
      </c>
      <c r="M58" s="47"/>
      <c r="N58" s="89"/>
      <c r="O58" s="89"/>
      <c r="P58" s="89"/>
      <c r="Q58" s="89"/>
      <c r="R58" s="89"/>
      <c r="S58" s="89"/>
      <c r="T58" s="89"/>
      <c r="U58" s="89"/>
      <c r="V58" s="89"/>
      <c r="W58" s="89"/>
      <c r="X58" s="89"/>
      <c r="Y58" s="89"/>
      <c r="Z58" s="89"/>
      <c r="AA58" s="89"/>
      <c r="AB58" s="89"/>
      <c r="AC58" s="89"/>
      <c r="AD58" s="89"/>
      <c r="AE58" s="89"/>
    </row>
    <row r="59" spans="2:31" s="49" customFormat="1">
      <c r="B59" s="53"/>
      <c r="C59" s="181"/>
      <c r="D59" s="182"/>
      <c r="E59" s="182"/>
      <c r="F59" s="182"/>
      <c r="G59" s="182"/>
      <c r="H59" s="182"/>
      <c r="I59" s="182"/>
      <c r="J59" s="182"/>
      <c r="K59" s="182"/>
      <c r="L59" s="183"/>
      <c r="M59" s="47"/>
      <c r="N59" s="89"/>
      <c r="O59" s="89"/>
      <c r="P59" s="89"/>
      <c r="Q59" s="89"/>
      <c r="R59" s="89"/>
      <c r="S59" s="89"/>
      <c r="T59" s="89"/>
      <c r="U59" s="89"/>
      <c r="V59" s="89"/>
      <c r="W59" s="89"/>
      <c r="X59" s="89"/>
      <c r="Y59" s="89"/>
      <c r="Z59" s="89"/>
      <c r="AA59" s="89"/>
      <c r="AB59" s="89"/>
      <c r="AC59" s="89"/>
      <c r="AD59" s="89"/>
      <c r="AE59" s="89"/>
    </row>
    <row r="60" spans="2:31" s="49" customFormat="1">
      <c r="B60" s="53" t="s">
        <v>29</v>
      </c>
      <c r="C60" s="181">
        <f t="shared" ref="C60:C73" si="3">M15</f>
        <v>876708.13</v>
      </c>
      <c r="D60" s="182">
        <f t="shared" ref="D60:D73" si="4">N15</f>
        <v>992577.71</v>
      </c>
      <c r="E60" s="182">
        <f t="shared" ref="E60:E73" si="5">O15</f>
        <v>868076.56</v>
      </c>
      <c r="F60" s="182">
        <f t="shared" ref="F60:F73" si="6">P15</f>
        <v>829711.51</v>
      </c>
      <c r="G60" s="182">
        <f t="shared" ref="G60:G73" si="7">Q15</f>
        <v>731095.59</v>
      </c>
      <c r="H60" s="182">
        <f t="shared" ref="H60:H73" si="8">R15</f>
        <v>573176.59000000008</v>
      </c>
      <c r="I60" s="182">
        <f t="shared" ref="I60:I73" si="9">S15</f>
        <v>547286.75000000012</v>
      </c>
      <c r="J60" s="182">
        <f t="shared" ref="J60:J73" si="10">T15</f>
        <v>491058.36999999994</v>
      </c>
      <c r="K60" s="182">
        <f t="shared" ref="K60:K73" si="11">U15</f>
        <v>458907.74</v>
      </c>
      <c r="L60" s="183">
        <f t="shared" ref="L60:L73" si="12">V15</f>
        <v>404411.33</v>
      </c>
      <c r="M60" s="47"/>
      <c r="N60" s="89"/>
      <c r="O60" s="89"/>
      <c r="P60" s="89"/>
      <c r="Q60" s="89"/>
      <c r="R60" s="89"/>
      <c r="S60" s="89"/>
      <c r="T60" s="89"/>
      <c r="U60" s="89"/>
      <c r="V60" s="89"/>
      <c r="W60" s="89"/>
      <c r="X60" s="89"/>
      <c r="Y60" s="89"/>
      <c r="Z60" s="89"/>
      <c r="AA60" s="89"/>
      <c r="AB60" s="89"/>
      <c r="AC60" s="89"/>
      <c r="AD60" s="89"/>
      <c r="AE60" s="89"/>
    </row>
    <row r="61" spans="2:31" s="49" customFormat="1">
      <c r="B61" s="53" t="s">
        <v>18</v>
      </c>
      <c r="C61" s="181">
        <f t="shared" si="3"/>
        <v>59534.289999999994</v>
      </c>
      <c r="D61" s="182">
        <f t="shared" si="4"/>
        <v>75447.47</v>
      </c>
      <c r="E61" s="182">
        <f t="shared" si="5"/>
        <v>90518.24</v>
      </c>
      <c r="F61" s="182">
        <f t="shared" si="6"/>
        <v>88211.05</v>
      </c>
      <c r="G61" s="182">
        <f t="shared" si="7"/>
        <v>112160.56</v>
      </c>
      <c r="H61" s="182">
        <f t="shared" si="8"/>
        <v>149077.41999999998</v>
      </c>
      <c r="I61" s="182">
        <f t="shared" si="9"/>
        <v>141944.01999999999</v>
      </c>
      <c r="J61" s="182">
        <f t="shared" si="10"/>
        <v>149884.09000000003</v>
      </c>
      <c r="K61" s="182">
        <f t="shared" si="11"/>
        <v>133314.29999999999</v>
      </c>
      <c r="L61" s="183">
        <f t="shared" si="12"/>
        <v>110019.23000000001</v>
      </c>
      <c r="M61" s="47"/>
      <c r="N61" s="89"/>
      <c r="O61" s="89"/>
      <c r="P61" s="89"/>
      <c r="Q61" s="89"/>
      <c r="R61" s="89"/>
      <c r="S61" s="89"/>
      <c r="T61" s="89"/>
      <c r="U61" s="89"/>
      <c r="V61" s="89"/>
      <c r="W61" s="89"/>
      <c r="X61" s="89"/>
      <c r="Y61" s="89"/>
      <c r="Z61" s="89"/>
      <c r="AA61" s="89"/>
      <c r="AB61" s="89"/>
      <c r="AC61" s="89"/>
      <c r="AD61" s="89"/>
      <c r="AE61" s="89"/>
    </row>
    <row r="62" spans="2:31" s="49" customFormat="1">
      <c r="B62" s="53" t="s">
        <v>30</v>
      </c>
      <c r="C62" s="181">
        <f t="shared" si="3"/>
        <v>179573.50000000003</v>
      </c>
      <c r="D62" s="182">
        <f t="shared" si="4"/>
        <v>199798.37999999998</v>
      </c>
      <c r="E62" s="182">
        <f t="shared" si="5"/>
        <v>193937.30000000002</v>
      </c>
      <c r="F62" s="182">
        <f t="shared" si="6"/>
        <v>169223.30000000002</v>
      </c>
      <c r="G62" s="182">
        <f t="shared" si="7"/>
        <v>137640.51999999996</v>
      </c>
      <c r="H62" s="182">
        <f t="shared" si="8"/>
        <v>114629.20000000001</v>
      </c>
      <c r="I62" s="182">
        <f t="shared" si="9"/>
        <v>115571.03</v>
      </c>
      <c r="J62" s="182">
        <f t="shared" si="10"/>
        <v>113860.62</v>
      </c>
      <c r="K62" s="182">
        <f t="shared" si="11"/>
        <v>111937.33</v>
      </c>
      <c r="L62" s="183">
        <f t="shared" si="12"/>
        <v>126859.74</v>
      </c>
      <c r="M62" s="47"/>
      <c r="N62" s="89"/>
      <c r="O62" s="89"/>
      <c r="P62" s="89"/>
      <c r="Q62" s="89"/>
      <c r="R62" s="89"/>
      <c r="S62" s="89"/>
      <c r="T62" s="89"/>
      <c r="U62" s="89"/>
      <c r="V62" s="89"/>
      <c r="W62" s="89"/>
      <c r="X62" s="89"/>
      <c r="Y62" s="89"/>
      <c r="Z62" s="89"/>
      <c r="AA62" s="89"/>
      <c r="AB62" s="89"/>
      <c r="AC62" s="89"/>
      <c r="AD62" s="89"/>
      <c r="AE62" s="89"/>
    </row>
    <row r="63" spans="2:31" s="49" customFormat="1">
      <c r="B63" s="53" t="s">
        <v>19</v>
      </c>
      <c r="C63" s="181">
        <f t="shared" si="3"/>
        <v>563503.63</v>
      </c>
      <c r="D63" s="182">
        <f t="shared" si="4"/>
        <v>796152.11999999988</v>
      </c>
      <c r="E63" s="182">
        <f t="shared" si="5"/>
        <v>755377.47</v>
      </c>
      <c r="F63" s="182">
        <f t="shared" si="6"/>
        <v>647199.57999999996</v>
      </c>
      <c r="G63" s="182">
        <f t="shared" si="7"/>
        <v>545932.30999999994</v>
      </c>
      <c r="H63" s="182">
        <f t="shared" si="8"/>
        <v>461276.4</v>
      </c>
      <c r="I63" s="182">
        <f t="shared" si="9"/>
        <v>472345.31</v>
      </c>
      <c r="J63" s="182">
        <f t="shared" si="10"/>
        <v>446094.66000000003</v>
      </c>
      <c r="K63" s="182">
        <f t="shared" si="11"/>
        <v>454982.24</v>
      </c>
      <c r="L63" s="183">
        <f t="shared" si="12"/>
        <v>427621.21</v>
      </c>
      <c r="M63" s="47"/>
      <c r="N63" s="89"/>
      <c r="O63" s="89"/>
      <c r="P63" s="89"/>
      <c r="Q63" s="89"/>
      <c r="R63" s="89"/>
      <c r="S63" s="89"/>
      <c r="T63" s="89"/>
      <c r="U63" s="89"/>
      <c r="V63" s="89"/>
      <c r="W63" s="89"/>
      <c r="X63" s="89"/>
      <c r="Y63" s="89"/>
      <c r="Z63" s="89"/>
      <c r="AA63" s="89"/>
      <c r="AB63" s="89"/>
      <c r="AC63" s="89"/>
      <c r="AD63" s="89"/>
      <c r="AE63" s="89"/>
    </row>
    <row r="64" spans="2:31" s="49" customFormat="1">
      <c r="B64" s="53" t="s">
        <v>20</v>
      </c>
      <c r="C64" s="181">
        <f t="shared" si="3"/>
        <v>322704.90000000002</v>
      </c>
      <c r="D64" s="182">
        <f t="shared" si="4"/>
        <v>384879.13000000006</v>
      </c>
      <c r="E64" s="182">
        <f t="shared" si="5"/>
        <v>376715.19</v>
      </c>
      <c r="F64" s="182">
        <f t="shared" si="6"/>
        <v>359897.60000000003</v>
      </c>
      <c r="G64" s="182">
        <f t="shared" si="7"/>
        <v>369297.14999999997</v>
      </c>
      <c r="H64" s="182">
        <f t="shared" si="8"/>
        <v>301679.65000000002</v>
      </c>
      <c r="I64" s="182">
        <f t="shared" si="9"/>
        <v>249406.72999999998</v>
      </c>
      <c r="J64" s="182">
        <f t="shared" si="10"/>
        <v>254537.69</v>
      </c>
      <c r="K64" s="182">
        <f t="shared" si="11"/>
        <v>308682.19999999995</v>
      </c>
      <c r="L64" s="183">
        <f t="shared" si="12"/>
        <v>305418.84000000003</v>
      </c>
      <c r="M64" s="47"/>
      <c r="N64" s="89"/>
      <c r="O64" s="89"/>
      <c r="P64" s="89"/>
      <c r="Q64" s="89"/>
      <c r="R64" s="89"/>
      <c r="S64" s="89"/>
      <c r="T64" s="89"/>
      <c r="U64" s="89"/>
      <c r="V64" s="89"/>
      <c r="W64" s="89"/>
      <c r="X64" s="89"/>
      <c r="Y64" s="89"/>
      <c r="Z64" s="89"/>
      <c r="AA64" s="89"/>
      <c r="AB64" s="89"/>
      <c r="AC64" s="89"/>
      <c r="AD64" s="89"/>
      <c r="AE64" s="89"/>
    </row>
    <row r="65" spans="2:31" s="49" customFormat="1">
      <c r="B65" s="53" t="s">
        <v>21</v>
      </c>
      <c r="C65" s="181">
        <f t="shared" si="3"/>
        <v>806813.88</v>
      </c>
      <c r="D65" s="182">
        <f t="shared" si="4"/>
        <v>992443.99</v>
      </c>
      <c r="E65" s="182">
        <f t="shared" si="5"/>
        <v>1055668.23</v>
      </c>
      <c r="F65" s="182">
        <f t="shared" si="6"/>
        <v>1027849.5</v>
      </c>
      <c r="G65" s="182">
        <f t="shared" si="7"/>
        <v>930452.92999999993</v>
      </c>
      <c r="H65" s="182">
        <f t="shared" si="8"/>
        <v>813984.45</v>
      </c>
      <c r="I65" s="182">
        <f t="shared" si="9"/>
        <v>865236.05999999994</v>
      </c>
      <c r="J65" s="182">
        <f t="shared" si="10"/>
        <v>887908.06</v>
      </c>
      <c r="K65" s="182">
        <f t="shared" si="11"/>
        <v>877523.98</v>
      </c>
      <c r="L65" s="183">
        <f t="shared" si="12"/>
        <v>804488.12000000011</v>
      </c>
      <c r="M65" s="47"/>
      <c r="N65" s="89"/>
      <c r="O65" s="89"/>
      <c r="P65" s="89"/>
      <c r="Q65" s="89"/>
      <c r="R65" s="89"/>
      <c r="S65" s="89"/>
      <c r="T65" s="89"/>
      <c r="U65" s="89"/>
      <c r="V65" s="89"/>
      <c r="W65" s="89"/>
      <c r="X65" s="89"/>
      <c r="Y65" s="89"/>
      <c r="Z65" s="89"/>
      <c r="AA65" s="89"/>
      <c r="AB65" s="89"/>
      <c r="AC65" s="89"/>
      <c r="AD65" s="89"/>
      <c r="AE65" s="89"/>
    </row>
    <row r="66" spans="2:31" s="49" customFormat="1">
      <c r="B66" s="53" t="s">
        <v>31</v>
      </c>
      <c r="C66" s="181">
        <f t="shared" si="3"/>
        <v>4580035.91</v>
      </c>
      <c r="D66" s="182">
        <f t="shared" si="4"/>
        <v>4882746.7100000009</v>
      </c>
      <c r="E66" s="182">
        <f t="shared" si="5"/>
        <v>4332264.9899999993</v>
      </c>
      <c r="F66" s="182">
        <f t="shared" si="6"/>
        <v>3709152.21</v>
      </c>
      <c r="G66" s="182">
        <f t="shared" si="7"/>
        <v>3171143.83</v>
      </c>
      <c r="H66" s="182">
        <f t="shared" si="8"/>
        <v>2711968.34</v>
      </c>
      <c r="I66" s="182">
        <f t="shared" si="9"/>
        <v>2895178.55</v>
      </c>
      <c r="J66" s="182">
        <f t="shared" si="10"/>
        <v>2814788.61</v>
      </c>
      <c r="K66" s="182">
        <f t="shared" si="11"/>
        <v>2767256.5999999996</v>
      </c>
      <c r="L66" s="183">
        <f t="shared" si="12"/>
        <v>2457195.58</v>
      </c>
      <c r="M66" s="47"/>
      <c r="N66" s="89"/>
      <c r="O66" s="89"/>
      <c r="P66" s="89"/>
      <c r="Q66" s="89"/>
      <c r="R66" s="89"/>
      <c r="S66" s="89"/>
      <c r="T66" s="89"/>
      <c r="U66" s="89"/>
      <c r="V66" s="89"/>
      <c r="W66" s="89"/>
      <c r="X66" s="89"/>
      <c r="Y66" s="89"/>
      <c r="Z66" s="89"/>
      <c r="AA66" s="89"/>
      <c r="AB66" s="89"/>
      <c r="AC66" s="89"/>
      <c r="AD66" s="89"/>
      <c r="AE66" s="89"/>
    </row>
    <row r="67" spans="2:31" s="49" customFormat="1">
      <c r="B67" s="53" t="s">
        <v>22</v>
      </c>
      <c r="C67" s="181">
        <f t="shared" si="3"/>
        <v>176215.25999999998</v>
      </c>
      <c r="D67" s="182">
        <f t="shared" si="4"/>
        <v>211821.71</v>
      </c>
      <c r="E67" s="182">
        <f t="shared" si="5"/>
        <v>230433.19</v>
      </c>
      <c r="F67" s="182">
        <f t="shared" si="6"/>
        <v>237774.19</v>
      </c>
      <c r="G67" s="182">
        <f t="shared" si="7"/>
        <v>217856.91999999998</v>
      </c>
      <c r="H67" s="182">
        <f t="shared" si="8"/>
        <v>194018.02</v>
      </c>
      <c r="I67" s="182">
        <f t="shared" si="9"/>
        <v>230027.42</v>
      </c>
      <c r="J67" s="182">
        <f t="shared" si="10"/>
        <v>274791.52999999997</v>
      </c>
      <c r="K67" s="182">
        <f t="shared" si="11"/>
        <v>278800.93</v>
      </c>
      <c r="L67" s="183">
        <f t="shared" si="12"/>
        <v>285734.02999999997</v>
      </c>
      <c r="M67" s="47"/>
      <c r="N67" s="89"/>
      <c r="O67" s="89"/>
      <c r="P67" s="89"/>
      <c r="Q67" s="89"/>
      <c r="R67" s="89"/>
      <c r="S67" s="89"/>
      <c r="T67" s="89"/>
      <c r="U67" s="89"/>
      <c r="V67" s="89"/>
      <c r="W67" s="89"/>
      <c r="X67" s="89"/>
      <c r="Y67" s="89"/>
      <c r="Z67" s="89"/>
      <c r="AA67" s="89"/>
      <c r="AB67" s="89"/>
      <c r="AC67" s="89"/>
      <c r="AD67" s="89"/>
      <c r="AE67" s="89"/>
    </row>
    <row r="68" spans="2:31" s="49" customFormat="1">
      <c r="B68" s="53" t="s">
        <v>23</v>
      </c>
      <c r="C68" s="181">
        <f t="shared" si="3"/>
        <v>949287.2699999999</v>
      </c>
      <c r="D68" s="182">
        <f t="shared" si="4"/>
        <v>1063324.7999999998</v>
      </c>
      <c r="E68" s="182">
        <f t="shared" si="5"/>
        <v>1084277.52</v>
      </c>
      <c r="F68" s="182">
        <f t="shared" si="6"/>
        <v>1084519.46</v>
      </c>
      <c r="G68" s="182">
        <f t="shared" si="7"/>
        <v>1081639.3600000001</v>
      </c>
      <c r="H68" s="182">
        <f t="shared" si="8"/>
        <v>1103249.7099999997</v>
      </c>
      <c r="I68" s="182">
        <f t="shared" si="9"/>
        <v>1137325.26</v>
      </c>
      <c r="J68" s="182">
        <f t="shared" si="10"/>
        <v>1319709.95</v>
      </c>
      <c r="K68" s="182">
        <f t="shared" si="11"/>
        <v>1261044.6200000001</v>
      </c>
      <c r="L68" s="183">
        <f t="shared" si="12"/>
        <v>1101213.22</v>
      </c>
      <c r="M68" s="47"/>
      <c r="N68" s="89"/>
      <c r="O68" s="89"/>
      <c r="P68" s="89"/>
      <c r="Q68" s="89"/>
      <c r="R68" s="89"/>
      <c r="S68" s="89"/>
      <c r="T68" s="89"/>
      <c r="U68" s="89"/>
      <c r="V68" s="89"/>
      <c r="W68" s="89"/>
      <c r="X68" s="89"/>
      <c r="Y68" s="89"/>
      <c r="Z68" s="89"/>
      <c r="AA68" s="89"/>
      <c r="AB68" s="89"/>
      <c r="AC68" s="89"/>
      <c r="AD68" s="89"/>
      <c r="AE68" s="89"/>
    </row>
    <row r="69" spans="2:31" s="49" customFormat="1">
      <c r="B69" s="53" t="s">
        <v>24</v>
      </c>
      <c r="C69" s="181">
        <f t="shared" si="3"/>
        <v>1973904.61</v>
      </c>
      <c r="D69" s="182">
        <f t="shared" si="4"/>
        <v>2147553.4299999997</v>
      </c>
      <c r="E69" s="182">
        <f t="shared" si="5"/>
        <v>2023685.66</v>
      </c>
      <c r="F69" s="182">
        <f t="shared" si="6"/>
        <v>1872041.97</v>
      </c>
      <c r="G69" s="182">
        <f t="shared" si="7"/>
        <v>1698811.69</v>
      </c>
      <c r="H69" s="182">
        <f t="shared" si="8"/>
        <v>1546542.27</v>
      </c>
      <c r="I69" s="182">
        <f t="shared" si="9"/>
        <v>1604654.07</v>
      </c>
      <c r="J69" s="182">
        <f t="shared" si="10"/>
        <v>1495333.3399999999</v>
      </c>
      <c r="K69" s="182">
        <f t="shared" si="11"/>
        <v>1329773.7899999998</v>
      </c>
      <c r="L69" s="183">
        <f t="shared" si="12"/>
        <v>1114695.31</v>
      </c>
      <c r="M69" s="47"/>
      <c r="N69" s="89"/>
      <c r="O69" s="89"/>
      <c r="P69" s="89"/>
      <c r="Q69" s="89"/>
      <c r="R69" s="89"/>
      <c r="S69" s="89"/>
      <c r="T69" s="89"/>
      <c r="U69" s="89"/>
      <c r="V69" s="89"/>
      <c r="W69" s="89"/>
      <c r="X69" s="89"/>
      <c r="Y69" s="89"/>
      <c r="Z69" s="89"/>
      <c r="AA69" s="89"/>
      <c r="AB69" s="89"/>
      <c r="AC69" s="89"/>
      <c r="AD69" s="89"/>
      <c r="AE69" s="89"/>
    </row>
    <row r="70" spans="2:31" s="49" customFormat="1">
      <c r="B70" s="53" t="s">
        <v>25</v>
      </c>
      <c r="C70" s="181">
        <f t="shared" si="3"/>
        <v>1101.0899999999999</v>
      </c>
      <c r="D70" s="182">
        <f t="shared" si="4"/>
        <v>869.01</v>
      </c>
      <c r="E70" s="182">
        <f t="shared" si="5"/>
        <v>834.3</v>
      </c>
      <c r="F70" s="182">
        <f t="shared" si="6"/>
        <v>1339.9099999999999</v>
      </c>
      <c r="G70" s="182">
        <f t="shared" si="7"/>
        <v>1558.59</v>
      </c>
      <c r="H70" s="182">
        <f t="shared" si="8"/>
        <v>1258.1500000000001</v>
      </c>
      <c r="I70" s="182">
        <f t="shared" si="9"/>
        <v>3768.3599999999997</v>
      </c>
      <c r="J70" s="182">
        <f t="shared" si="10"/>
        <v>2433.5699999999997</v>
      </c>
      <c r="K70" s="182">
        <f t="shared" si="11"/>
        <v>2341.66</v>
      </c>
      <c r="L70" s="183">
        <f t="shared" si="12"/>
        <v>2194.4700000000003</v>
      </c>
      <c r="M70" s="47"/>
      <c r="N70" s="89"/>
      <c r="O70" s="89"/>
      <c r="P70" s="89"/>
      <c r="Q70" s="89"/>
      <c r="R70" s="89"/>
      <c r="S70" s="89"/>
      <c r="T70" s="89"/>
      <c r="U70" s="89"/>
      <c r="V70" s="89"/>
      <c r="W70" s="89"/>
      <c r="X70" s="89"/>
      <c r="Y70" s="89"/>
      <c r="Z70" s="89"/>
      <c r="AA70" s="89"/>
      <c r="AB70" s="89"/>
      <c r="AC70" s="89"/>
      <c r="AD70" s="89"/>
      <c r="AE70" s="89"/>
    </row>
    <row r="71" spans="2:31" s="49" customFormat="1">
      <c r="B71" s="53" t="s">
        <v>26</v>
      </c>
      <c r="C71" s="181">
        <f t="shared" si="3"/>
        <v>16247.03</v>
      </c>
      <c r="D71" s="182">
        <f t="shared" si="4"/>
        <v>26231.460000000003</v>
      </c>
      <c r="E71" s="182">
        <f t="shared" si="5"/>
        <v>22686.909999999996</v>
      </c>
      <c r="F71" s="182">
        <f t="shared" si="6"/>
        <v>25921.930000000004</v>
      </c>
      <c r="G71" s="182">
        <f t="shared" si="7"/>
        <v>25451.789999999997</v>
      </c>
      <c r="H71" s="182">
        <f t="shared" si="8"/>
        <v>29037.06</v>
      </c>
      <c r="I71" s="182">
        <f t="shared" si="9"/>
        <v>28821.9</v>
      </c>
      <c r="J71" s="182">
        <f t="shared" si="10"/>
        <v>21955.61</v>
      </c>
      <c r="K71" s="182">
        <f t="shared" si="11"/>
        <v>19184.38</v>
      </c>
      <c r="L71" s="183">
        <f t="shared" si="12"/>
        <v>16980.82</v>
      </c>
      <c r="M71" s="47"/>
      <c r="N71" s="89"/>
      <c r="O71" s="89"/>
      <c r="P71" s="89"/>
      <c r="Q71" s="89"/>
      <c r="R71" s="89"/>
      <c r="S71" s="89"/>
      <c r="T71" s="89"/>
      <c r="U71" s="89"/>
      <c r="V71" s="89"/>
      <c r="W71" s="89"/>
      <c r="X71" s="89"/>
      <c r="Y71" s="89"/>
      <c r="Z71" s="89"/>
      <c r="AA71" s="89"/>
      <c r="AB71" s="89"/>
      <c r="AC71" s="89"/>
      <c r="AD71" s="89"/>
      <c r="AE71" s="89"/>
    </row>
    <row r="72" spans="2:31" s="49" customFormat="1">
      <c r="B72" s="53" t="s">
        <v>27</v>
      </c>
      <c r="C72" s="181">
        <f t="shared" si="3"/>
        <v>425789.77</v>
      </c>
      <c r="D72" s="182">
        <f t="shared" si="4"/>
        <v>540539.61999999988</v>
      </c>
      <c r="E72" s="182">
        <f t="shared" si="5"/>
        <v>540486.04</v>
      </c>
      <c r="F72" s="182">
        <f t="shared" si="6"/>
        <v>570310.85</v>
      </c>
      <c r="G72" s="182">
        <f t="shared" si="7"/>
        <v>516040.5</v>
      </c>
      <c r="H72" s="182">
        <f t="shared" si="8"/>
        <v>422044.39</v>
      </c>
      <c r="I72" s="182">
        <f t="shared" si="9"/>
        <v>421151.45</v>
      </c>
      <c r="J72" s="182">
        <f t="shared" si="10"/>
        <v>412923.6</v>
      </c>
      <c r="K72" s="182">
        <f t="shared" si="11"/>
        <v>386311.5</v>
      </c>
      <c r="L72" s="183">
        <f t="shared" si="12"/>
        <v>398192.31</v>
      </c>
      <c r="M72" s="47"/>
      <c r="N72" s="89"/>
      <c r="O72" s="89"/>
      <c r="P72" s="89"/>
      <c r="Q72" s="89"/>
      <c r="R72" s="89"/>
      <c r="S72" s="89"/>
      <c r="T72" s="89"/>
      <c r="U72" s="89"/>
      <c r="V72" s="89"/>
      <c r="W72" s="89"/>
      <c r="X72" s="89"/>
      <c r="Y72" s="89"/>
      <c r="Z72" s="89"/>
      <c r="AA72" s="89"/>
      <c r="AB72" s="89"/>
      <c r="AC72" s="89"/>
      <c r="AD72" s="89"/>
      <c r="AE72" s="89"/>
    </row>
    <row r="73" spans="2:31" s="49" customFormat="1">
      <c r="B73" s="53" t="s">
        <v>28</v>
      </c>
      <c r="C73" s="181">
        <f t="shared" si="3"/>
        <v>1140.8599999999999</v>
      </c>
      <c r="D73" s="182">
        <f t="shared" si="4"/>
        <v>134.07</v>
      </c>
      <c r="E73" s="182">
        <f t="shared" si="5"/>
        <v>803.88000000000011</v>
      </c>
      <c r="F73" s="182">
        <f t="shared" si="6"/>
        <v>3002.4800000000005</v>
      </c>
      <c r="G73" s="182">
        <f t="shared" si="7"/>
        <v>1833.06</v>
      </c>
      <c r="H73" s="182">
        <f t="shared" si="8"/>
        <v>1519.64</v>
      </c>
      <c r="I73" s="182">
        <f t="shared" si="9"/>
        <v>2317.7600000000002</v>
      </c>
      <c r="J73" s="182">
        <f t="shared" si="10"/>
        <v>1566.17</v>
      </c>
      <c r="K73" s="182">
        <f t="shared" si="11"/>
        <v>1105.76</v>
      </c>
      <c r="L73" s="183">
        <f t="shared" si="12"/>
        <v>2065.0699999999997</v>
      </c>
      <c r="M73" s="47"/>
      <c r="N73" s="89"/>
      <c r="O73" s="89"/>
      <c r="P73" s="89"/>
      <c r="Q73" s="89"/>
      <c r="R73" s="89"/>
      <c r="S73" s="89"/>
      <c r="T73" s="89"/>
      <c r="U73" s="89"/>
      <c r="V73" s="89"/>
      <c r="W73" s="89"/>
      <c r="X73" s="89"/>
      <c r="Y73" s="89"/>
      <c r="Z73" s="89"/>
      <c r="AA73" s="89"/>
      <c r="AB73" s="89"/>
      <c r="AC73" s="89"/>
      <c r="AD73" s="89"/>
      <c r="AE73" s="89"/>
    </row>
    <row r="74" spans="2:31" s="49" customFormat="1">
      <c r="B74" s="82"/>
      <c r="C74" s="83"/>
      <c r="D74" s="56"/>
      <c r="E74" s="56"/>
      <c r="F74" s="56"/>
      <c r="G74" s="56"/>
      <c r="H74" s="56"/>
      <c r="I74" s="56"/>
      <c r="J74" s="56"/>
      <c r="K74" s="56"/>
      <c r="L74" s="56"/>
      <c r="M74" s="47"/>
      <c r="N74" s="89"/>
      <c r="O74" s="89"/>
      <c r="P74" s="89"/>
      <c r="Q74" s="89"/>
      <c r="R74" s="89"/>
      <c r="S74" s="89"/>
      <c r="T74" s="89"/>
      <c r="U74" s="89"/>
      <c r="V74" s="89"/>
      <c r="W74" s="89"/>
      <c r="X74" s="89"/>
      <c r="Y74" s="89"/>
      <c r="Z74" s="89"/>
      <c r="AA74" s="89"/>
      <c r="AB74" s="89"/>
      <c r="AC74" s="89"/>
      <c r="AD74" s="89"/>
      <c r="AE74" s="89"/>
    </row>
    <row r="75" spans="2:31" s="49" customFormat="1">
      <c r="B75" s="47"/>
      <c r="C75" s="47"/>
      <c r="D75" s="47"/>
      <c r="E75" s="47"/>
      <c r="F75" s="47"/>
      <c r="G75" s="47"/>
      <c r="H75" s="47"/>
      <c r="I75" s="47"/>
      <c r="J75" s="47"/>
      <c r="K75" s="47"/>
      <c r="L75" s="48"/>
      <c r="M75" s="47"/>
      <c r="N75" s="89"/>
      <c r="O75" s="89"/>
      <c r="P75" s="89"/>
      <c r="Q75" s="89"/>
      <c r="R75" s="89"/>
      <c r="S75" s="89"/>
      <c r="T75" s="89"/>
      <c r="U75" s="89"/>
      <c r="V75" s="89"/>
      <c r="W75" s="89"/>
      <c r="X75" s="89"/>
      <c r="Y75" s="89"/>
      <c r="Z75" s="89"/>
      <c r="AA75" s="89"/>
      <c r="AB75" s="89"/>
      <c r="AC75" s="89"/>
      <c r="AD75" s="89"/>
      <c r="AE75" s="89"/>
    </row>
    <row r="76" spans="2:31" s="49" customFormat="1">
      <c r="B76" s="46" t="s">
        <v>11</v>
      </c>
      <c r="C76" s="47"/>
      <c r="D76" s="47"/>
      <c r="E76" s="47"/>
      <c r="F76" s="47"/>
      <c r="G76" s="47"/>
      <c r="H76" s="47"/>
      <c r="I76" s="47"/>
      <c r="J76" s="47"/>
      <c r="K76" s="47"/>
      <c r="L76" s="48"/>
      <c r="M76" s="47"/>
      <c r="N76" s="89"/>
      <c r="O76" s="89"/>
      <c r="P76" s="89"/>
      <c r="Q76" s="89"/>
      <c r="R76" s="89"/>
      <c r="S76" s="89"/>
      <c r="T76" s="89"/>
      <c r="U76" s="89"/>
      <c r="V76" s="89"/>
      <c r="W76" s="89"/>
      <c r="X76" s="89"/>
      <c r="Y76" s="89"/>
      <c r="Z76" s="89"/>
      <c r="AA76" s="89"/>
      <c r="AB76" s="89"/>
      <c r="AC76" s="89"/>
      <c r="AD76" s="89"/>
      <c r="AE76" s="89"/>
    </row>
    <row r="77" spans="2:31" s="49" customFormat="1">
      <c r="B77" s="48"/>
      <c r="C77" s="26"/>
      <c r="D77" s="26"/>
      <c r="E77" s="26"/>
      <c r="F77" s="26"/>
      <c r="G77" s="26"/>
      <c r="H77" s="26"/>
      <c r="I77" s="26"/>
      <c r="J77" s="26"/>
      <c r="K77" s="26"/>
      <c r="L77" s="26"/>
      <c r="M77" s="47"/>
      <c r="N77" s="89"/>
      <c r="O77" s="89"/>
      <c r="P77" s="89"/>
      <c r="Q77" s="89"/>
      <c r="R77" s="89"/>
      <c r="S77" s="89"/>
      <c r="T77" s="89"/>
      <c r="U77" s="89"/>
      <c r="V77" s="89"/>
      <c r="W77" s="89"/>
      <c r="X77" s="89"/>
      <c r="Y77" s="89"/>
      <c r="Z77" s="89"/>
      <c r="AA77" s="89"/>
      <c r="AB77" s="89"/>
      <c r="AC77" s="89"/>
      <c r="AD77" s="89"/>
      <c r="AE77" s="89"/>
    </row>
    <row r="78" spans="2:31" s="49" customFormat="1">
      <c r="B78" s="27"/>
      <c r="C78" s="79" t="s">
        <v>4</v>
      </c>
      <c r="D78" s="79" t="s">
        <v>5</v>
      </c>
      <c r="E78" s="79" t="s">
        <v>6</v>
      </c>
      <c r="F78" s="79" t="s">
        <v>7</v>
      </c>
      <c r="G78" s="79" t="s">
        <v>8</v>
      </c>
      <c r="H78" s="79" t="s">
        <v>34</v>
      </c>
      <c r="I78" s="78" t="s">
        <v>150</v>
      </c>
      <c r="J78" s="78" t="s">
        <v>159</v>
      </c>
      <c r="K78" s="78" t="s">
        <v>177</v>
      </c>
      <c r="L78" s="78" t="s">
        <v>198</v>
      </c>
      <c r="M78" s="47"/>
      <c r="N78" s="89"/>
      <c r="O78" s="89"/>
      <c r="P78" s="89"/>
      <c r="Q78" s="89"/>
      <c r="R78" s="89"/>
      <c r="S78" s="89"/>
      <c r="T78" s="89"/>
      <c r="U78" s="89"/>
      <c r="V78" s="89"/>
      <c r="W78" s="89"/>
      <c r="X78" s="89"/>
      <c r="Y78" s="89"/>
      <c r="Z78" s="89"/>
      <c r="AA78" s="89"/>
      <c r="AB78" s="89"/>
      <c r="AC78" s="89"/>
      <c r="AD78" s="89"/>
      <c r="AE78" s="89"/>
    </row>
    <row r="79" spans="2:31" s="49" customFormat="1">
      <c r="B79" s="51"/>
      <c r="C79" s="80"/>
      <c r="D79" s="81"/>
      <c r="E79" s="81"/>
      <c r="F79" s="81"/>
      <c r="G79" s="81"/>
      <c r="H79" s="81"/>
      <c r="I79" s="81"/>
      <c r="J79" s="81"/>
      <c r="K79" s="81"/>
      <c r="L79" s="52"/>
      <c r="M79" s="47"/>
      <c r="N79" s="89"/>
      <c r="O79" s="89"/>
      <c r="P79" s="89"/>
      <c r="Q79" s="89"/>
      <c r="R79" s="89"/>
      <c r="S79" s="89"/>
      <c r="T79" s="89"/>
      <c r="U79" s="89"/>
      <c r="V79" s="89"/>
      <c r="W79" s="89"/>
      <c r="X79" s="89"/>
      <c r="Y79" s="89"/>
      <c r="Z79" s="89"/>
      <c r="AA79" s="89"/>
      <c r="AB79" s="89"/>
      <c r="AC79" s="89"/>
      <c r="AD79" s="89"/>
      <c r="AE79" s="89"/>
    </row>
    <row r="80" spans="2:31" s="49" customFormat="1">
      <c r="B80" s="119" t="s">
        <v>87</v>
      </c>
      <c r="C80" s="184">
        <f>SUM(C82:C95)</f>
        <v>21781148.373171426</v>
      </c>
      <c r="D80" s="185">
        <f t="shared" ref="D80:L80" si="13">SUM(D82:D95)</f>
        <v>23671586.039657142</v>
      </c>
      <c r="E80" s="185">
        <f t="shared" si="13"/>
        <v>24872473.264114287</v>
      </c>
      <c r="F80" s="185">
        <f t="shared" si="13"/>
        <v>26265678.25785714</v>
      </c>
      <c r="G80" s="185">
        <f t="shared" si="13"/>
        <v>25249316.035628576</v>
      </c>
      <c r="H80" s="185">
        <f t="shared" si="13"/>
        <v>23875829.939542856</v>
      </c>
      <c r="I80" s="185">
        <f t="shared" si="13"/>
        <v>22686480.430714287</v>
      </c>
      <c r="J80" s="185">
        <f t="shared" si="13"/>
        <v>22300464.120942857</v>
      </c>
      <c r="K80" s="185">
        <f t="shared" si="13"/>
        <v>22046507.410440892</v>
      </c>
      <c r="L80" s="186">
        <f t="shared" si="13"/>
        <v>21794763.079769552</v>
      </c>
      <c r="M80" s="47"/>
      <c r="N80" s="89"/>
      <c r="O80" s="89"/>
      <c r="P80" s="89"/>
      <c r="Q80" s="89"/>
      <c r="R80" s="89"/>
      <c r="S80" s="89"/>
      <c r="T80" s="89"/>
      <c r="U80" s="89"/>
      <c r="V80" s="89"/>
      <c r="W80" s="89"/>
      <c r="X80" s="89"/>
      <c r="Y80" s="89"/>
      <c r="Z80" s="89"/>
      <c r="AA80" s="89"/>
      <c r="AB80" s="89"/>
      <c r="AC80" s="89"/>
      <c r="AD80" s="89"/>
      <c r="AE80" s="89"/>
    </row>
    <row r="81" spans="2:31" s="49" customFormat="1">
      <c r="B81" s="53"/>
      <c r="C81" s="163"/>
      <c r="D81" s="164"/>
      <c r="E81" s="164"/>
      <c r="F81" s="164"/>
      <c r="G81" s="164"/>
      <c r="H81" s="164"/>
      <c r="I81" s="164"/>
      <c r="J81" s="164"/>
      <c r="K81" s="164"/>
      <c r="L81" s="187"/>
      <c r="M81" s="47"/>
      <c r="N81" s="89"/>
      <c r="O81" s="89"/>
      <c r="P81" s="89"/>
      <c r="Q81" s="89"/>
      <c r="R81" s="89"/>
      <c r="S81" s="89"/>
      <c r="T81" s="89"/>
      <c r="U81" s="89"/>
      <c r="V81" s="89"/>
      <c r="W81" s="89"/>
      <c r="X81" s="89"/>
      <c r="Y81" s="89"/>
      <c r="Z81" s="89"/>
      <c r="AA81" s="89"/>
      <c r="AB81" s="89"/>
      <c r="AC81" s="89"/>
      <c r="AD81" s="89"/>
      <c r="AE81" s="89"/>
    </row>
    <row r="82" spans="2:31" s="49" customFormat="1">
      <c r="B82" s="53" t="s">
        <v>29</v>
      </c>
      <c r="C82" s="163">
        <f>W15</f>
        <v>1857021.7481714287</v>
      </c>
      <c r="D82" s="164">
        <f t="shared" ref="D82:L82" si="14">X15</f>
        <v>2046015.6485714286</v>
      </c>
      <c r="E82" s="164">
        <f t="shared" si="14"/>
        <v>2079902.5511428569</v>
      </c>
      <c r="F82" s="164">
        <f t="shared" si="14"/>
        <v>2399319.8557142857</v>
      </c>
      <c r="G82" s="164">
        <f t="shared" si="14"/>
        <v>2445231.6477142856</v>
      </c>
      <c r="H82" s="164">
        <f t="shared" si="14"/>
        <v>2330809.2428571428</v>
      </c>
      <c r="I82" s="164">
        <f t="shared" si="14"/>
        <v>2227293.7428571428</v>
      </c>
      <c r="J82" s="164">
        <f t="shared" si="14"/>
        <v>2044735.8909142858</v>
      </c>
      <c r="K82" s="164">
        <f t="shared" si="14"/>
        <v>1927639.585</v>
      </c>
      <c r="L82" s="187">
        <f t="shared" si="14"/>
        <v>1743938.7042857143</v>
      </c>
      <c r="M82" s="47"/>
      <c r="N82" s="89"/>
      <c r="O82" s="89"/>
      <c r="P82" s="89"/>
      <c r="Q82" s="89"/>
      <c r="R82" s="89"/>
      <c r="S82" s="89"/>
      <c r="T82" s="89"/>
      <c r="U82" s="89"/>
      <c r="V82" s="89"/>
      <c r="W82" s="89"/>
      <c r="X82" s="89"/>
      <c r="Y82" s="89"/>
      <c r="Z82" s="89"/>
      <c r="AA82" s="89"/>
      <c r="AB82" s="89"/>
      <c r="AC82" s="89"/>
      <c r="AD82" s="89"/>
      <c r="AE82" s="89"/>
    </row>
    <row r="83" spans="2:31" s="49" customFormat="1">
      <c r="B83" s="53" t="s">
        <v>18</v>
      </c>
      <c r="C83" s="163">
        <f t="shared" ref="C83:C95" si="15">W16</f>
        <v>97899.972857142857</v>
      </c>
      <c r="D83" s="164">
        <f t="shared" ref="D83:D95" si="16">X16</f>
        <v>123030.50285714286</v>
      </c>
      <c r="E83" s="164">
        <f t="shared" ref="E83:E95" si="17">Y16</f>
        <v>128356.62142857142</v>
      </c>
      <c r="F83" s="164">
        <f t="shared" ref="F83:F95" si="18">Z16</f>
        <v>140519.12428571429</v>
      </c>
      <c r="G83" s="164">
        <f t="shared" ref="G83:G95" si="19">AA16</f>
        <v>144378.19</v>
      </c>
      <c r="H83" s="164">
        <f t="shared" ref="H83:H95" si="20">AB16</f>
        <v>160322.05714285714</v>
      </c>
      <c r="I83" s="164">
        <f t="shared" ref="I83:I95" si="21">AC16</f>
        <v>141353.70142857142</v>
      </c>
      <c r="J83" s="164">
        <f t="shared" ref="J83:J95" si="22">AD16</f>
        <v>142158.17714285714</v>
      </c>
      <c r="K83" s="164">
        <f t="shared" ref="K83:K95" si="23">AE16</f>
        <v>159276.71571428573</v>
      </c>
      <c r="L83" s="187">
        <f t="shared" ref="L83:L95" si="24">AF16</f>
        <v>177489.0257142857</v>
      </c>
      <c r="M83" s="47"/>
      <c r="N83" s="89"/>
      <c r="O83" s="89"/>
      <c r="P83" s="89"/>
      <c r="Q83" s="89"/>
      <c r="R83" s="89"/>
      <c r="S83" s="89"/>
      <c r="T83" s="89"/>
      <c r="U83" s="89"/>
      <c r="V83" s="89"/>
      <c r="W83" s="89"/>
      <c r="X83" s="89"/>
      <c r="Y83" s="89"/>
      <c r="Z83" s="89"/>
      <c r="AA83" s="89"/>
      <c r="AB83" s="89"/>
      <c r="AC83" s="89"/>
      <c r="AD83" s="89"/>
      <c r="AE83" s="89"/>
    </row>
    <row r="84" spans="2:31" s="49" customFormat="1">
      <c r="B84" s="53" t="s">
        <v>30</v>
      </c>
      <c r="C84" s="163">
        <f t="shared" si="15"/>
        <v>367764.00142857147</v>
      </c>
      <c r="D84" s="164">
        <f t="shared" si="16"/>
        <v>405919.81571428571</v>
      </c>
      <c r="E84" s="164">
        <f t="shared" si="17"/>
        <v>454667.95285714284</v>
      </c>
      <c r="F84" s="164">
        <f t="shared" si="18"/>
        <v>473098.94714285719</v>
      </c>
      <c r="G84" s="164">
        <f t="shared" si="19"/>
        <v>454508.43714285718</v>
      </c>
      <c r="H84" s="164">
        <f t="shared" si="20"/>
        <v>460037.09714285715</v>
      </c>
      <c r="I84" s="164">
        <f t="shared" si="21"/>
        <v>458078.82142857148</v>
      </c>
      <c r="J84" s="164">
        <f t="shared" si="22"/>
        <v>475556.48</v>
      </c>
      <c r="K84" s="164">
        <f t="shared" si="23"/>
        <v>473656.51999999996</v>
      </c>
      <c r="L84" s="187">
        <f t="shared" si="24"/>
        <v>492143.29575366084</v>
      </c>
      <c r="M84" s="47"/>
      <c r="N84" s="89"/>
      <c r="O84" s="89"/>
      <c r="P84" s="89"/>
      <c r="Q84" s="89"/>
      <c r="R84" s="89"/>
      <c r="S84" s="89"/>
      <c r="T84" s="89"/>
      <c r="U84" s="89"/>
      <c r="V84" s="89"/>
      <c r="W84" s="89"/>
      <c r="X84" s="89"/>
      <c r="Y84" s="89"/>
      <c r="Z84" s="89"/>
      <c r="AA84" s="89"/>
      <c r="AB84" s="89"/>
      <c r="AC84" s="89"/>
      <c r="AD84" s="89"/>
      <c r="AE84" s="89"/>
    </row>
    <row r="85" spans="2:31" s="49" customFormat="1">
      <c r="B85" s="53" t="s">
        <v>19</v>
      </c>
      <c r="C85" s="163">
        <f t="shared" si="15"/>
        <v>1077185.5314285713</v>
      </c>
      <c r="D85" s="164">
        <f t="shared" si="16"/>
        <v>1452300.0257142857</v>
      </c>
      <c r="E85" s="164">
        <f t="shared" si="17"/>
        <v>1543707.0042857144</v>
      </c>
      <c r="F85" s="164">
        <f t="shared" si="18"/>
        <v>1542918.05</v>
      </c>
      <c r="G85" s="164">
        <f t="shared" si="19"/>
        <v>1382372.8714285714</v>
      </c>
      <c r="H85" s="164">
        <f t="shared" si="20"/>
        <v>1226505.8335714287</v>
      </c>
      <c r="I85" s="164">
        <f t="shared" si="21"/>
        <v>1106750.6114285714</v>
      </c>
      <c r="J85" s="164">
        <f t="shared" si="22"/>
        <v>1108315.3700000001</v>
      </c>
      <c r="K85" s="164">
        <f t="shared" si="23"/>
        <v>1184381.6785714284</v>
      </c>
      <c r="L85" s="187">
        <f t="shared" si="24"/>
        <v>1262738.7735714286</v>
      </c>
      <c r="M85" s="47"/>
      <c r="N85" s="89"/>
      <c r="O85" s="89"/>
      <c r="P85" s="89"/>
      <c r="Q85" s="89"/>
      <c r="R85" s="89"/>
      <c r="S85" s="89"/>
      <c r="T85" s="89"/>
      <c r="U85" s="89"/>
      <c r="V85" s="89"/>
      <c r="W85" s="89"/>
      <c r="X85" s="89"/>
      <c r="Y85" s="89"/>
      <c r="Z85" s="89"/>
      <c r="AA85" s="89"/>
      <c r="AB85" s="89"/>
      <c r="AC85" s="89"/>
      <c r="AD85" s="89"/>
      <c r="AE85" s="89"/>
    </row>
    <row r="86" spans="2:31" s="49" customFormat="1">
      <c r="B86" s="53" t="s">
        <v>20</v>
      </c>
      <c r="C86" s="163">
        <f t="shared" si="15"/>
        <v>656113.4171428571</v>
      </c>
      <c r="D86" s="164">
        <f t="shared" si="16"/>
        <v>716942.9762285715</v>
      </c>
      <c r="E86" s="164">
        <f t="shared" si="17"/>
        <v>775962.71714285715</v>
      </c>
      <c r="F86" s="164">
        <f t="shared" si="18"/>
        <v>808833.94142857136</v>
      </c>
      <c r="G86" s="164">
        <f t="shared" si="19"/>
        <v>842411.15142857144</v>
      </c>
      <c r="H86" s="164">
        <f t="shared" si="20"/>
        <v>867625.9085714285</v>
      </c>
      <c r="I86" s="164">
        <f t="shared" si="21"/>
        <v>809430.61285714293</v>
      </c>
      <c r="J86" s="164">
        <f t="shared" si="22"/>
        <v>837721.39428571437</v>
      </c>
      <c r="K86" s="164">
        <f t="shared" si="23"/>
        <v>855376.00433821429</v>
      </c>
      <c r="L86" s="187">
        <f t="shared" si="24"/>
        <v>863992.16013500036</v>
      </c>
      <c r="M86" s="47"/>
      <c r="N86" s="89"/>
      <c r="O86" s="89"/>
      <c r="P86" s="89"/>
      <c r="Q86" s="89"/>
      <c r="R86" s="89"/>
      <c r="S86" s="89"/>
      <c r="T86" s="89"/>
      <c r="U86" s="89"/>
      <c r="V86" s="89"/>
      <c r="W86" s="89"/>
      <c r="X86" s="89"/>
      <c r="Y86" s="89"/>
      <c r="Z86" s="89"/>
      <c r="AA86" s="89"/>
      <c r="AB86" s="89"/>
      <c r="AC86" s="89"/>
      <c r="AD86" s="89"/>
      <c r="AE86" s="89"/>
    </row>
    <row r="87" spans="2:31" s="49" customFormat="1">
      <c r="B87" s="53" t="s">
        <v>21</v>
      </c>
      <c r="C87" s="163">
        <f t="shared" si="15"/>
        <v>1652558.2578571427</v>
      </c>
      <c r="D87" s="164">
        <f t="shared" si="16"/>
        <v>1947263.02</v>
      </c>
      <c r="E87" s="164">
        <f t="shared" si="17"/>
        <v>2307861.1286857142</v>
      </c>
      <c r="F87" s="164">
        <f t="shared" si="18"/>
        <v>2573308.3914285712</v>
      </c>
      <c r="G87" s="164">
        <f t="shared" si="19"/>
        <v>2486087.6857142858</v>
      </c>
      <c r="H87" s="164">
        <f t="shared" si="20"/>
        <v>2341524.0035714288</v>
      </c>
      <c r="I87" s="164">
        <f t="shared" si="21"/>
        <v>2245769.2228571428</v>
      </c>
      <c r="J87" s="164">
        <f t="shared" si="22"/>
        <v>2182435.8892857139</v>
      </c>
      <c r="K87" s="164">
        <f t="shared" si="23"/>
        <v>2241267.4142857138</v>
      </c>
      <c r="L87" s="187">
        <f t="shared" si="24"/>
        <v>2249118.5262291078</v>
      </c>
      <c r="M87" s="47"/>
      <c r="N87" s="89"/>
      <c r="O87" s="89"/>
      <c r="P87" s="89"/>
      <c r="Q87" s="89"/>
      <c r="R87" s="89"/>
      <c r="S87" s="89"/>
      <c r="T87" s="89"/>
      <c r="U87" s="89"/>
      <c r="V87" s="89"/>
      <c r="W87" s="89"/>
      <c r="X87" s="89"/>
      <c r="Y87" s="89"/>
      <c r="Z87" s="89"/>
      <c r="AA87" s="89"/>
      <c r="AB87" s="89"/>
      <c r="AC87" s="89"/>
      <c r="AD87" s="89"/>
      <c r="AE87" s="89"/>
    </row>
    <row r="88" spans="2:31" s="49" customFormat="1">
      <c r="B88" s="53" t="s">
        <v>31</v>
      </c>
      <c r="C88" s="163">
        <f t="shared" si="15"/>
        <v>9327822.9685714282</v>
      </c>
      <c r="D88" s="164">
        <f t="shared" si="16"/>
        <v>9640701.1502857152</v>
      </c>
      <c r="E88" s="164">
        <f t="shared" si="17"/>
        <v>9646314.6857142858</v>
      </c>
      <c r="F88" s="164">
        <f t="shared" si="18"/>
        <v>9540964.8428571429</v>
      </c>
      <c r="G88" s="164">
        <f t="shared" si="19"/>
        <v>8675080.6252857149</v>
      </c>
      <c r="H88" s="164">
        <f t="shared" si="20"/>
        <v>7952161.2923999997</v>
      </c>
      <c r="I88" s="164">
        <f t="shared" si="21"/>
        <v>7446856.9850000003</v>
      </c>
      <c r="J88" s="164">
        <f t="shared" si="22"/>
        <v>7002866.0514285713</v>
      </c>
      <c r="K88" s="164">
        <f t="shared" si="23"/>
        <v>6902355.9750524992</v>
      </c>
      <c r="L88" s="187">
        <f t="shared" si="24"/>
        <v>6699042.9790180363</v>
      </c>
      <c r="M88" s="47"/>
      <c r="N88" s="89"/>
      <c r="O88" s="89"/>
      <c r="P88" s="89"/>
      <c r="Q88" s="89"/>
      <c r="R88" s="89"/>
      <c r="S88" s="89"/>
      <c r="T88" s="89"/>
      <c r="U88" s="89"/>
      <c r="V88" s="89"/>
      <c r="W88" s="89"/>
      <c r="X88" s="89"/>
      <c r="Y88" s="89"/>
      <c r="Z88" s="89"/>
      <c r="AA88" s="89"/>
      <c r="AB88" s="89"/>
      <c r="AC88" s="89"/>
      <c r="AD88" s="89"/>
      <c r="AE88" s="89"/>
    </row>
    <row r="89" spans="2:31" s="49" customFormat="1">
      <c r="B89" s="53" t="s">
        <v>22</v>
      </c>
      <c r="C89" s="163">
        <f t="shared" si="15"/>
        <v>355717.9485714286</v>
      </c>
      <c r="D89" s="164">
        <f t="shared" si="16"/>
        <v>421857.15142857144</v>
      </c>
      <c r="E89" s="164">
        <f t="shared" si="17"/>
        <v>479848.34428571427</v>
      </c>
      <c r="F89" s="164">
        <f t="shared" si="18"/>
        <v>573850.35857142857</v>
      </c>
      <c r="G89" s="164">
        <f t="shared" si="19"/>
        <v>585609.84857142856</v>
      </c>
      <c r="H89" s="164">
        <f t="shared" si="20"/>
        <v>543921.25285714283</v>
      </c>
      <c r="I89" s="164">
        <f t="shared" si="21"/>
        <v>547380.10428571433</v>
      </c>
      <c r="J89" s="164">
        <f t="shared" si="22"/>
        <v>585914.38</v>
      </c>
      <c r="K89" s="164">
        <f t="shared" si="23"/>
        <v>614448.19999999995</v>
      </c>
      <c r="L89" s="187">
        <f t="shared" si="24"/>
        <v>622811.13</v>
      </c>
      <c r="M89" s="47"/>
      <c r="N89" s="89"/>
      <c r="O89" s="89"/>
      <c r="P89" s="89"/>
      <c r="Q89" s="89"/>
      <c r="R89" s="89"/>
      <c r="S89" s="89"/>
      <c r="T89" s="89"/>
      <c r="U89" s="89"/>
      <c r="V89" s="89"/>
      <c r="W89" s="89"/>
      <c r="X89" s="89"/>
      <c r="Y89" s="89"/>
      <c r="Z89" s="89"/>
      <c r="AA89" s="89"/>
      <c r="AB89" s="89"/>
      <c r="AC89" s="89"/>
      <c r="AD89" s="89"/>
      <c r="AE89" s="89"/>
    </row>
    <row r="90" spans="2:31" s="49" customFormat="1">
      <c r="B90" s="53" t="s">
        <v>23</v>
      </c>
      <c r="C90" s="163">
        <f t="shared" si="15"/>
        <v>1354987.0685714285</v>
      </c>
      <c r="D90" s="164">
        <f t="shared" si="16"/>
        <v>1472759.2842857144</v>
      </c>
      <c r="E90" s="164">
        <f t="shared" si="17"/>
        <v>1561076.9814285715</v>
      </c>
      <c r="F90" s="164">
        <f t="shared" si="18"/>
        <v>1697606.5585714285</v>
      </c>
      <c r="G90" s="164">
        <f t="shared" si="19"/>
        <v>1630777.7514285715</v>
      </c>
      <c r="H90" s="164">
        <f t="shared" si="20"/>
        <v>1543163.64</v>
      </c>
      <c r="I90" s="164">
        <f t="shared" si="21"/>
        <v>1497128.0057142857</v>
      </c>
      <c r="J90" s="164">
        <f t="shared" si="22"/>
        <v>1899464.1014285714</v>
      </c>
      <c r="K90" s="164">
        <f t="shared" si="23"/>
        <v>1955808.96</v>
      </c>
      <c r="L90" s="187">
        <f t="shared" si="24"/>
        <v>1889716.6228571429</v>
      </c>
      <c r="M90" s="47"/>
      <c r="N90" s="89"/>
      <c r="O90" s="89"/>
      <c r="P90" s="89"/>
      <c r="Q90" s="89"/>
      <c r="R90" s="89"/>
      <c r="S90" s="89"/>
      <c r="T90" s="89"/>
      <c r="U90" s="89"/>
      <c r="V90" s="89"/>
      <c r="W90" s="89"/>
      <c r="X90" s="89"/>
      <c r="Y90" s="89"/>
      <c r="Z90" s="89"/>
      <c r="AA90" s="89"/>
      <c r="AB90" s="89"/>
      <c r="AC90" s="89"/>
      <c r="AD90" s="89"/>
      <c r="AE90" s="89"/>
    </row>
    <row r="91" spans="2:31" s="49" customFormat="1">
      <c r="B91" s="53" t="s">
        <v>24</v>
      </c>
      <c r="C91" s="163">
        <f t="shared" si="15"/>
        <v>4096530.4</v>
      </c>
      <c r="D91" s="164">
        <f t="shared" si="16"/>
        <v>4274141.1731428569</v>
      </c>
      <c r="E91" s="164">
        <f t="shared" si="17"/>
        <v>4549328.0242857141</v>
      </c>
      <c r="F91" s="164">
        <f t="shared" si="18"/>
        <v>4788243.2635714281</v>
      </c>
      <c r="G91" s="164">
        <f t="shared" si="19"/>
        <v>4811781.5983428573</v>
      </c>
      <c r="H91" s="164">
        <f t="shared" si="20"/>
        <v>4618335.0871428568</v>
      </c>
      <c r="I91" s="164">
        <f t="shared" si="21"/>
        <v>4352001.4342857143</v>
      </c>
      <c r="J91" s="164">
        <f t="shared" si="22"/>
        <v>4134393.7778857141</v>
      </c>
      <c r="K91" s="164">
        <f t="shared" si="23"/>
        <v>3920839.9231930361</v>
      </c>
      <c r="L91" s="187">
        <f t="shared" si="24"/>
        <v>4007842.3664908926</v>
      </c>
      <c r="M91" s="47"/>
      <c r="N91" s="89"/>
      <c r="O91" s="89"/>
      <c r="P91" s="89"/>
      <c r="Q91" s="89"/>
      <c r="R91" s="89"/>
      <c r="S91" s="89"/>
      <c r="T91" s="89"/>
      <c r="U91" s="89"/>
      <c r="V91" s="89"/>
      <c r="W91" s="89"/>
      <c r="X91" s="89"/>
      <c r="Y91" s="89"/>
      <c r="Z91" s="89"/>
      <c r="AA91" s="89"/>
      <c r="AB91" s="89"/>
      <c r="AC91" s="89"/>
      <c r="AD91" s="89"/>
      <c r="AE91" s="89"/>
    </row>
    <row r="92" spans="2:31" s="49" customFormat="1">
      <c r="B92" s="53" t="s">
        <v>25</v>
      </c>
      <c r="C92" s="163">
        <f t="shared" si="15"/>
        <v>2357.52</v>
      </c>
      <c r="D92" s="164">
        <f t="shared" si="16"/>
        <v>1542.3414285714287</v>
      </c>
      <c r="E92" s="164">
        <f t="shared" si="17"/>
        <v>1234.3600000000001</v>
      </c>
      <c r="F92" s="164">
        <f t="shared" si="18"/>
        <v>2083.86</v>
      </c>
      <c r="G92" s="164">
        <f t="shared" si="19"/>
        <v>3693.69</v>
      </c>
      <c r="H92" s="164">
        <f t="shared" si="20"/>
        <v>3966.31</v>
      </c>
      <c r="I92" s="164">
        <f t="shared" si="21"/>
        <v>4299.58</v>
      </c>
      <c r="J92" s="164">
        <f t="shared" si="22"/>
        <v>2972.92</v>
      </c>
      <c r="K92" s="164">
        <f t="shared" si="23"/>
        <v>3874.64</v>
      </c>
      <c r="L92" s="187">
        <f t="shared" si="24"/>
        <v>2891.3999999999996</v>
      </c>
      <c r="M92" s="47"/>
      <c r="N92" s="89"/>
      <c r="O92" s="89"/>
      <c r="P92" s="89"/>
      <c r="Q92" s="89"/>
      <c r="R92" s="89"/>
      <c r="S92" s="89"/>
      <c r="T92" s="89"/>
      <c r="U92" s="89"/>
      <c r="V92" s="89"/>
      <c r="W92" s="89"/>
      <c r="X92" s="89"/>
      <c r="Y92" s="89"/>
      <c r="Z92" s="89"/>
      <c r="AA92" s="89"/>
      <c r="AB92" s="89"/>
      <c r="AC92" s="89"/>
      <c r="AD92" s="89"/>
      <c r="AE92" s="89"/>
    </row>
    <row r="93" spans="2:31" s="49" customFormat="1">
      <c r="B93" s="53" t="s">
        <v>26</v>
      </c>
      <c r="C93" s="163">
        <f t="shared" si="15"/>
        <v>27318.787142857145</v>
      </c>
      <c r="D93" s="164">
        <f t="shared" si="16"/>
        <v>29291.935714285712</v>
      </c>
      <c r="E93" s="164">
        <f t="shared" si="17"/>
        <v>25077.008571428571</v>
      </c>
      <c r="F93" s="164">
        <f t="shared" si="18"/>
        <v>46712.030000000006</v>
      </c>
      <c r="G93" s="164">
        <f t="shared" si="19"/>
        <v>59959.01</v>
      </c>
      <c r="H93" s="164">
        <f t="shared" si="20"/>
        <v>59847.630000000005</v>
      </c>
      <c r="I93" s="164">
        <f t="shared" si="21"/>
        <v>54943.199999999997</v>
      </c>
      <c r="J93" s="164">
        <f t="shared" si="22"/>
        <v>47809.87</v>
      </c>
      <c r="K93" s="164">
        <f t="shared" si="23"/>
        <v>49391.469999999994</v>
      </c>
      <c r="L93" s="187">
        <f t="shared" si="24"/>
        <v>55695.648571428566</v>
      </c>
      <c r="M93" s="47"/>
      <c r="N93" s="89"/>
      <c r="O93" s="89"/>
      <c r="P93" s="89"/>
      <c r="Q93" s="89"/>
      <c r="R93" s="89"/>
      <c r="S93" s="89"/>
      <c r="T93" s="89"/>
      <c r="U93" s="89"/>
      <c r="V93" s="89"/>
      <c r="W93" s="89"/>
      <c r="X93" s="89"/>
      <c r="Y93" s="89"/>
      <c r="Z93" s="89"/>
      <c r="AA93" s="89"/>
      <c r="AB93" s="89"/>
      <c r="AC93" s="89"/>
      <c r="AD93" s="89"/>
      <c r="AE93" s="89"/>
    </row>
    <row r="94" spans="2:31" s="49" customFormat="1">
      <c r="B94" s="53" t="s">
        <v>27</v>
      </c>
      <c r="C94" s="163">
        <f t="shared" si="15"/>
        <v>907637.35142857139</v>
      </c>
      <c r="D94" s="164">
        <f t="shared" si="16"/>
        <v>1139751.7571428572</v>
      </c>
      <c r="E94" s="164">
        <f t="shared" si="17"/>
        <v>1318710.142857143</v>
      </c>
      <c r="F94" s="164">
        <f t="shared" si="18"/>
        <v>1676443.9671428571</v>
      </c>
      <c r="G94" s="164">
        <f t="shared" si="19"/>
        <v>1726875.7214285715</v>
      </c>
      <c r="H94" s="164">
        <f t="shared" si="20"/>
        <v>1766725.1514285712</v>
      </c>
      <c r="I94" s="164">
        <f t="shared" si="21"/>
        <v>1794032.93</v>
      </c>
      <c r="J94" s="164">
        <f t="shared" si="22"/>
        <v>1834739.4128571427</v>
      </c>
      <c r="K94" s="164">
        <f t="shared" si="23"/>
        <v>1756490.3185714285</v>
      </c>
      <c r="L94" s="187">
        <f t="shared" si="24"/>
        <v>1725515.1600000001</v>
      </c>
      <c r="M94" s="47"/>
      <c r="N94" s="89"/>
      <c r="O94" s="89"/>
      <c r="P94" s="89"/>
      <c r="Q94" s="89"/>
      <c r="R94" s="89"/>
      <c r="S94" s="89"/>
      <c r="T94" s="89"/>
      <c r="U94" s="89"/>
      <c r="V94" s="89"/>
      <c r="W94" s="89"/>
      <c r="X94" s="89"/>
      <c r="Y94" s="89"/>
      <c r="Z94" s="89"/>
      <c r="AA94" s="89"/>
      <c r="AB94" s="89"/>
      <c r="AC94" s="89"/>
      <c r="AD94" s="89"/>
      <c r="AE94" s="89"/>
    </row>
    <row r="95" spans="2:31" s="49" customFormat="1">
      <c r="B95" s="53" t="s">
        <v>28</v>
      </c>
      <c r="C95" s="163">
        <f t="shared" si="15"/>
        <v>233.4</v>
      </c>
      <c r="D95" s="164">
        <f t="shared" si="16"/>
        <v>69.257142857142867</v>
      </c>
      <c r="E95" s="164">
        <f t="shared" si="17"/>
        <v>425.74142857142863</v>
      </c>
      <c r="F95" s="164">
        <f t="shared" si="18"/>
        <v>1775.0671428571429</v>
      </c>
      <c r="G95" s="164">
        <f t="shared" si="19"/>
        <v>547.80714285714294</v>
      </c>
      <c r="H95" s="164">
        <f t="shared" si="20"/>
        <v>885.4328571428573</v>
      </c>
      <c r="I95" s="164">
        <f t="shared" si="21"/>
        <v>1161.4785714285715</v>
      </c>
      <c r="J95" s="164">
        <f t="shared" si="22"/>
        <v>1380.4057142857143</v>
      </c>
      <c r="K95" s="164">
        <f t="shared" si="23"/>
        <v>1700.0057142857145</v>
      </c>
      <c r="L95" s="187">
        <f t="shared" si="24"/>
        <v>1827.287142857143</v>
      </c>
      <c r="M95" s="47"/>
      <c r="N95" s="89"/>
      <c r="O95" s="89"/>
      <c r="P95" s="89"/>
      <c r="Q95" s="89"/>
      <c r="R95" s="89"/>
      <c r="S95" s="89"/>
      <c r="T95" s="89"/>
      <c r="U95" s="89"/>
      <c r="V95" s="89"/>
      <c r="W95" s="89"/>
      <c r="X95" s="89"/>
      <c r="Y95" s="89"/>
      <c r="Z95" s="89"/>
      <c r="AA95" s="89"/>
      <c r="AB95" s="89"/>
      <c r="AC95" s="89"/>
      <c r="AD95" s="89"/>
      <c r="AE95" s="89"/>
    </row>
    <row r="96" spans="2:31" s="49" customFormat="1">
      <c r="B96" s="47"/>
      <c r="C96" s="47"/>
      <c r="D96" s="47"/>
      <c r="E96" s="47"/>
      <c r="F96" s="47"/>
      <c r="G96" s="47"/>
      <c r="H96" s="47"/>
      <c r="I96" s="47"/>
      <c r="J96" s="47"/>
      <c r="K96" s="47"/>
      <c r="L96" s="48"/>
      <c r="M96" s="47"/>
      <c r="N96" s="89"/>
      <c r="O96" s="89"/>
      <c r="P96" s="89"/>
      <c r="Q96" s="89"/>
      <c r="R96" s="89"/>
      <c r="S96" s="89"/>
      <c r="T96" s="89"/>
      <c r="U96" s="89"/>
      <c r="V96" s="89"/>
      <c r="W96" s="89"/>
      <c r="X96" s="89"/>
      <c r="Y96" s="89"/>
      <c r="Z96" s="89"/>
      <c r="AA96" s="89"/>
      <c r="AB96" s="89"/>
      <c r="AC96" s="89"/>
      <c r="AD96" s="89"/>
      <c r="AE96" s="89"/>
    </row>
    <row r="97" spans="2:31" s="49" customFormat="1">
      <c r="B97" s="47"/>
      <c r="C97" s="47"/>
      <c r="D97" s="47"/>
      <c r="E97" s="47"/>
      <c r="F97" s="47"/>
      <c r="G97" s="47"/>
      <c r="H97" s="47"/>
      <c r="I97" s="47"/>
      <c r="J97" s="47"/>
      <c r="K97" s="47"/>
      <c r="L97" s="48"/>
      <c r="M97" s="47"/>
      <c r="N97" s="89"/>
      <c r="O97" s="89"/>
      <c r="P97" s="89"/>
      <c r="Q97" s="89"/>
      <c r="R97" s="89"/>
      <c r="S97" s="89"/>
      <c r="T97" s="89"/>
      <c r="U97" s="89"/>
      <c r="V97" s="89"/>
      <c r="W97" s="89"/>
      <c r="X97" s="89"/>
      <c r="Y97" s="89"/>
      <c r="Z97" s="89"/>
      <c r="AA97" s="89"/>
      <c r="AB97" s="89"/>
      <c r="AC97" s="89"/>
      <c r="AD97" s="89"/>
      <c r="AE97" s="89"/>
    </row>
    <row r="98" spans="2:31" s="49" customFormat="1">
      <c r="B98" s="46" t="s">
        <v>160</v>
      </c>
      <c r="C98" s="47"/>
      <c r="D98" s="47"/>
      <c r="E98" s="47"/>
      <c r="F98" s="47"/>
      <c r="G98" s="47"/>
      <c r="H98" s="47"/>
      <c r="I98" s="47"/>
      <c r="J98" s="47"/>
      <c r="K98" s="47"/>
      <c r="L98" s="48"/>
      <c r="M98" s="47"/>
      <c r="N98" s="89"/>
      <c r="O98" s="89"/>
      <c r="P98" s="89"/>
      <c r="Q98" s="89"/>
      <c r="R98" s="89"/>
      <c r="S98" s="89"/>
      <c r="T98" s="89"/>
      <c r="U98" s="89"/>
      <c r="V98" s="89"/>
      <c r="W98" s="89"/>
      <c r="X98" s="89"/>
      <c r="Y98" s="89"/>
      <c r="Z98" s="89"/>
      <c r="AA98" s="89"/>
      <c r="AB98" s="89"/>
      <c r="AC98" s="89"/>
      <c r="AD98" s="89"/>
      <c r="AE98" s="89"/>
    </row>
    <row r="99" spans="2:31" s="49" customFormat="1">
      <c r="B99" s="48"/>
      <c r="C99" s="26"/>
      <c r="D99" s="26"/>
      <c r="E99" s="26"/>
      <c r="F99" s="26"/>
      <c r="G99" s="26"/>
      <c r="H99" s="26"/>
      <c r="I99" s="26"/>
      <c r="J99" s="26"/>
      <c r="K99" s="26"/>
      <c r="L99" s="26"/>
      <c r="M99" s="47"/>
      <c r="N99" s="89"/>
      <c r="O99" s="89"/>
      <c r="P99" s="89"/>
      <c r="Q99" s="89"/>
      <c r="R99" s="89"/>
      <c r="S99" s="89"/>
      <c r="T99" s="89"/>
      <c r="U99" s="89"/>
      <c r="V99" s="89"/>
      <c r="W99" s="89"/>
      <c r="X99" s="89"/>
      <c r="Y99" s="89"/>
      <c r="Z99" s="89"/>
      <c r="AA99" s="89"/>
      <c r="AB99" s="89"/>
      <c r="AC99" s="89"/>
      <c r="AD99" s="89"/>
      <c r="AE99" s="89"/>
    </row>
    <row r="100" spans="2:31" s="49" customFormat="1">
      <c r="B100" s="27"/>
      <c r="C100" s="79" t="s">
        <v>4</v>
      </c>
      <c r="D100" s="79" t="s">
        <v>5</v>
      </c>
      <c r="E100" s="79" t="s">
        <v>6</v>
      </c>
      <c r="F100" s="79" t="s">
        <v>7</v>
      </c>
      <c r="G100" s="79" t="s">
        <v>8</v>
      </c>
      <c r="H100" s="79" t="s">
        <v>34</v>
      </c>
      <c r="I100" s="78" t="s">
        <v>150</v>
      </c>
      <c r="J100" s="78" t="s">
        <v>159</v>
      </c>
      <c r="K100" s="78" t="s">
        <v>177</v>
      </c>
      <c r="L100" s="78" t="s">
        <v>198</v>
      </c>
      <c r="M100" s="47"/>
      <c r="N100" s="89"/>
      <c r="O100" s="89"/>
      <c r="P100" s="89"/>
      <c r="Q100" s="89"/>
      <c r="R100" s="89"/>
      <c r="S100" s="89"/>
      <c r="T100" s="89"/>
      <c r="U100" s="89"/>
      <c r="V100" s="89"/>
      <c r="W100" s="89"/>
      <c r="X100" s="89"/>
      <c r="Y100" s="89"/>
      <c r="Z100" s="89"/>
      <c r="AA100" s="89"/>
      <c r="AB100" s="89"/>
      <c r="AC100" s="89"/>
      <c r="AD100" s="89"/>
      <c r="AE100" s="89"/>
    </row>
    <row r="101" spans="2:31" s="49" customFormat="1">
      <c r="B101" s="51"/>
      <c r="C101" s="80"/>
      <c r="D101" s="81"/>
      <c r="E101" s="81"/>
      <c r="F101" s="81"/>
      <c r="G101" s="81"/>
      <c r="H101" s="81"/>
      <c r="I101" s="81"/>
      <c r="J101" s="81"/>
      <c r="K101" s="81"/>
      <c r="L101" s="52"/>
      <c r="M101" s="47"/>
      <c r="N101" s="89"/>
      <c r="O101" s="89"/>
      <c r="P101" s="89"/>
      <c r="Q101" s="89"/>
      <c r="R101" s="89"/>
      <c r="S101" s="89"/>
      <c r="T101" s="89"/>
      <c r="U101" s="89"/>
      <c r="V101" s="89"/>
      <c r="W101" s="89"/>
      <c r="X101" s="89"/>
      <c r="Y101" s="89"/>
      <c r="Z101" s="89"/>
      <c r="AA101" s="89"/>
      <c r="AB101" s="89"/>
      <c r="AC101" s="89"/>
      <c r="AD101" s="89"/>
      <c r="AE101" s="89"/>
    </row>
    <row r="102" spans="2:31" s="49" customFormat="1">
      <c r="B102" s="119" t="s">
        <v>87</v>
      </c>
      <c r="C102" s="152">
        <f>(C80*1000)/(365*'NRS Population'!B7)</f>
        <v>13.839879934360887</v>
      </c>
      <c r="D102" s="153">
        <f>(D80*1000)/(365*'NRS Population'!C7)</f>
        <v>14.926675924279028</v>
      </c>
      <c r="E102" s="153">
        <f>(E80*1000)/(365*'NRS Population'!D7)</f>
        <v>15.576959708885671</v>
      </c>
      <c r="F102" s="153">
        <f>(F80*1000)/(365*'NRS Population'!E7)</f>
        <v>16.332436076483273</v>
      </c>
      <c r="G102" s="153">
        <f>(G80*1000)/(365*'NRS Population'!F7)</f>
        <v>15.562183377649207</v>
      </c>
      <c r="H102" s="153">
        <f>(H80*1000)/(365*'NRS Population'!G7)</f>
        <v>14.664556214771286</v>
      </c>
      <c r="I102" s="153">
        <f>(I80*1000)/(365*'NRS Population'!H7)</f>
        <v>13.886758138620729</v>
      </c>
      <c r="J102" s="153">
        <f>(J80*1000)/(365*'NRS Population'!I7)</f>
        <v>13.591877680585361</v>
      </c>
      <c r="K102" s="153">
        <f>(K80*1000)/(365*'NRS Population'!J7)</f>
        <v>13.371043715575111</v>
      </c>
      <c r="L102" s="153">
        <f>(L80*1000)/(365*'NRS Population'!K7)</f>
        <v>13.140132605889745</v>
      </c>
      <c r="M102" s="47"/>
      <c r="N102" s="89"/>
      <c r="O102" s="89"/>
      <c r="P102" s="89"/>
      <c r="Q102" s="89"/>
      <c r="R102" s="89"/>
      <c r="S102" s="89"/>
      <c r="T102" s="89"/>
      <c r="U102" s="89"/>
      <c r="V102" s="89"/>
      <c r="W102" s="89"/>
      <c r="X102" s="89"/>
      <c r="Y102" s="89"/>
      <c r="Z102" s="89"/>
      <c r="AA102" s="89"/>
      <c r="AB102" s="89"/>
      <c r="AC102" s="89"/>
      <c r="AD102" s="89"/>
      <c r="AE102" s="89"/>
    </row>
    <row r="103" spans="2:31" s="49" customFormat="1">
      <c r="B103" s="53"/>
      <c r="C103" s="154"/>
      <c r="D103" s="155"/>
      <c r="E103" s="155"/>
      <c r="F103" s="155"/>
      <c r="G103" s="155"/>
      <c r="H103" s="155"/>
      <c r="I103" s="155"/>
      <c r="J103" s="155"/>
      <c r="K103" s="155"/>
      <c r="L103" s="156"/>
      <c r="M103" s="47"/>
      <c r="N103" s="89"/>
      <c r="O103" s="89"/>
      <c r="P103" s="89"/>
      <c r="Q103" s="89"/>
      <c r="R103" s="89"/>
      <c r="S103" s="89"/>
      <c r="T103" s="89"/>
      <c r="U103" s="89"/>
      <c r="V103" s="89"/>
      <c r="W103" s="89"/>
      <c r="X103" s="89"/>
      <c r="Y103" s="89"/>
      <c r="Z103" s="89"/>
      <c r="AA103" s="89"/>
      <c r="AB103" s="89"/>
      <c r="AC103" s="89"/>
      <c r="AD103" s="89"/>
      <c r="AE103" s="89"/>
    </row>
    <row r="104" spans="2:31" s="49" customFormat="1">
      <c r="B104" s="53" t="s">
        <v>29</v>
      </c>
      <c r="C104" s="154">
        <f>(C82*1000)/(365*'NRS Population'!B8)</f>
        <v>16.455189955942597</v>
      </c>
      <c r="D104" s="155">
        <f>(D82*1000)/(365*'NRS Population'!C8)</f>
        <v>18.04112647518966</v>
      </c>
      <c r="E104" s="155">
        <f>(E82*1000)/(365*'NRS Population'!D8)</f>
        <v>18.283146611403765</v>
      </c>
      <c r="F104" s="155">
        <f>(F82*1000)/(365*'NRS Population'!E8)</f>
        <v>21.026116982642542</v>
      </c>
      <c r="G104" s="155">
        <f>(G82*1000)/(365*'NRS Population'!F8)</f>
        <v>21.346523283832592</v>
      </c>
      <c r="H104" s="155">
        <f>(H82*1000)/(365*'NRS Population'!G8)</f>
        <v>20.348993660408638</v>
      </c>
      <c r="I104" s="155">
        <f>(I82*1000)/(365*'NRS Population'!H8)</f>
        <v>19.459706097215303</v>
      </c>
      <c r="J104" s="155">
        <f>(J82*1000)/(365*'NRS Population'!I8)</f>
        <v>17.902390833092145</v>
      </c>
      <c r="K104" s="155">
        <f>(K82*1000)/(365*'NRS Population'!J8)</f>
        <v>16.902936991597677</v>
      </c>
      <c r="L104" s="155">
        <f>(L82*1000)/(365*'NRS Population'!K8)</f>
        <v>15.296129344947115</v>
      </c>
      <c r="M104" s="47"/>
      <c r="N104" s="89"/>
      <c r="O104" s="89"/>
      <c r="P104" s="89"/>
      <c r="Q104" s="89"/>
      <c r="R104" s="89"/>
      <c r="S104" s="89"/>
      <c r="T104" s="89"/>
      <c r="U104" s="89"/>
      <c r="V104" s="89"/>
      <c r="W104" s="89"/>
      <c r="X104" s="89"/>
      <c r="Y104" s="89"/>
      <c r="Z104" s="89"/>
      <c r="AA104" s="89"/>
      <c r="AB104" s="89"/>
      <c r="AC104" s="89"/>
      <c r="AD104" s="89"/>
      <c r="AE104" s="89"/>
    </row>
    <row r="105" spans="2:31" s="49" customFormat="1">
      <c r="B105" s="53" t="s">
        <v>18</v>
      </c>
      <c r="C105" s="154">
        <f>(C83*1000)/(365*'NRS Population'!B9)</f>
        <v>2.867334848339262</v>
      </c>
      <c r="D105" s="155">
        <f>(D83*1000)/(365*'NRS Population'!C9)</f>
        <v>3.558855393045171</v>
      </c>
      <c r="E105" s="155">
        <f>(E83*1000)/(365*'NRS Population'!D9)</f>
        <v>3.6971516817880508</v>
      </c>
      <c r="F105" s="155">
        <f>(F83*1000)/(365*'NRS Population'!E9)</f>
        <v>4.0355552752955193</v>
      </c>
      <c r="G105" s="155">
        <f>(G83*1000)/(365*'NRS Population'!F9)</f>
        <v>4.1245066413445413</v>
      </c>
      <c r="H105" s="155">
        <f>(H83*1000)/(365*'NRS Population'!G9)</f>
        <v>4.5785966530824274</v>
      </c>
      <c r="I105" s="155">
        <f>(I83*1000)/(365*'NRS Population'!H9)</f>
        <v>4.0288628737131047</v>
      </c>
      <c r="J105" s="155">
        <f>(J83*1000)/(365*'NRS Population'!I9)</f>
        <v>4.0483806239346807</v>
      </c>
      <c r="K105" s="155">
        <f>(K83*1000)/(365*'NRS Population'!J9)</f>
        <v>4.530796087763675</v>
      </c>
      <c r="L105" s="155">
        <f>(L83*1000)/(365*'NRS Population'!K9)</f>
        <v>5.0282947803862195</v>
      </c>
      <c r="M105" s="47"/>
      <c r="N105" s="89"/>
      <c r="O105" s="89"/>
      <c r="P105" s="89"/>
      <c r="Q105" s="89"/>
      <c r="R105" s="89"/>
      <c r="S105" s="89"/>
      <c r="T105" s="89"/>
      <c r="U105" s="89"/>
      <c r="V105" s="89"/>
      <c r="W105" s="89"/>
      <c r="X105" s="89"/>
      <c r="Y105" s="89"/>
      <c r="Z105" s="89"/>
      <c r="AA105" s="89"/>
      <c r="AB105" s="89"/>
      <c r="AC105" s="89"/>
      <c r="AD105" s="89"/>
      <c r="AE105" s="89"/>
    </row>
    <row r="106" spans="2:31" s="49" customFormat="1">
      <c r="B106" s="53" t="s">
        <v>30</v>
      </c>
      <c r="C106" s="154">
        <f>(C84*1000)/(365*'NRS Population'!B10)</f>
        <v>7.9817846749181713</v>
      </c>
      <c r="D106" s="155">
        <f>(D84*1000)/(365*'NRS Population'!C10)</f>
        <v>8.754145091616115</v>
      </c>
      <c r="E106" s="155">
        <f>(E84*1000)/(365*'NRS Population'!D10)</f>
        <v>9.7732992112269717</v>
      </c>
      <c r="F106" s="155">
        <f>(F84*1000)/(365*'NRS Population'!E10)</f>
        <v>10.149097179760137</v>
      </c>
      <c r="G106" s="155">
        <f>(G84*1000)/(365*'NRS Population'!F10)</f>
        <v>9.7181746836275895</v>
      </c>
      <c r="H106" s="155">
        <f>(H84*1000)/(365*'NRS Population'!G10)</f>
        <v>9.8513792401892104</v>
      </c>
      <c r="I106" s="155">
        <f>(I84*1000)/(365*'NRS Population'!H10)</f>
        <v>9.8199595441958589</v>
      </c>
      <c r="J106" s="155">
        <f>(J84*1000)/(365*'NRS Population'!I10)</f>
        <v>10.207171967201415</v>
      </c>
      <c r="K106" s="155">
        <f>(K84*1000)/(365*'NRS Population'!J10)</f>
        <v>10.177474753269735</v>
      </c>
      <c r="L106" s="155">
        <f>(L84*1000)/(365*'NRS Population'!K10)</f>
        <v>10.582917709273213</v>
      </c>
      <c r="M106" s="47"/>
      <c r="N106" s="89"/>
      <c r="O106" s="89"/>
      <c r="P106" s="89"/>
      <c r="Q106" s="89"/>
      <c r="R106" s="89"/>
      <c r="S106" s="89"/>
      <c r="T106" s="89"/>
      <c r="U106" s="89"/>
      <c r="V106" s="89"/>
      <c r="W106" s="89"/>
      <c r="X106" s="89"/>
      <c r="Y106" s="89"/>
      <c r="Z106" s="89"/>
      <c r="AA106" s="89"/>
      <c r="AB106" s="89"/>
      <c r="AC106" s="89"/>
      <c r="AD106" s="89"/>
      <c r="AE106" s="89"/>
    </row>
    <row r="107" spans="2:31" s="49" customFormat="1">
      <c r="B107" s="53" t="s">
        <v>19</v>
      </c>
      <c r="C107" s="154">
        <f>(C85*1000)/(365*'NRS Population'!B11)</f>
        <v>9.8819773268192428</v>
      </c>
      <c r="D107" s="155">
        <f>(D85*1000)/(365*'NRS Population'!C11)</f>
        <v>13.273411439091083</v>
      </c>
      <c r="E107" s="155">
        <f>(E85*1000)/(365*'NRS Population'!D11)</f>
        <v>14.044272184035577</v>
      </c>
      <c r="F107" s="155">
        <f>(F85*1000)/(365*'NRS Population'!E11)</f>
        <v>13.978838285061499</v>
      </c>
      <c r="G107" s="155">
        <f>(G85*1000)/(365*'NRS Population'!F11)</f>
        <v>12.413585720581274</v>
      </c>
      <c r="H107" s="155">
        <f>(H85*1000)/(365*'NRS Population'!G11)</f>
        <v>10.97857713905395</v>
      </c>
      <c r="I107" s="155">
        <f>(I85*1000)/(365*'NRS Population'!H11)</f>
        <v>9.883580209226114</v>
      </c>
      <c r="J107" s="155">
        <f>(J85*1000)/(365*'NRS Population'!I11)</f>
        <v>9.8804526384490039</v>
      </c>
      <c r="K107" s="155">
        <f>(K85*1000)/(365*'NRS Population'!J11)</f>
        <v>10.543236359589816</v>
      </c>
      <c r="L107" s="155">
        <f>(L85*1000)/(365*'NRS Population'!K11)</f>
        <v>11.164655428804418</v>
      </c>
      <c r="M107" s="47"/>
      <c r="N107" s="89"/>
      <c r="O107" s="89"/>
      <c r="P107" s="89"/>
      <c r="Q107" s="89"/>
      <c r="R107" s="89"/>
      <c r="S107" s="89"/>
      <c r="T107" s="89"/>
      <c r="U107" s="89"/>
      <c r="V107" s="89"/>
      <c r="W107" s="89"/>
      <c r="X107" s="89"/>
      <c r="Y107" s="89"/>
      <c r="Z107" s="89"/>
      <c r="AA107" s="89"/>
      <c r="AB107" s="89"/>
      <c r="AC107" s="89"/>
      <c r="AD107" s="89"/>
      <c r="AE107" s="89"/>
    </row>
    <row r="108" spans="2:31" s="49" customFormat="1">
      <c r="B108" s="53" t="s">
        <v>20</v>
      </c>
      <c r="C108" s="154">
        <f>(C86*1000)/(365*'NRS Population'!B12)</f>
        <v>7.4566350266347587</v>
      </c>
      <c r="D108" s="155">
        <f>(D86*1000)/(365*'NRS Population'!C12)</f>
        <v>8.0985038967810627</v>
      </c>
      <c r="E108" s="155">
        <f>(E86*1000)/(365*'NRS Population'!D12)</f>
        <v>8.7200989862269438</v>
      </c>
      <c r="F108" s="155">
        <f>(F86*1000)/(365*'NRS Population'!E12)</f>
        <v>9.0227704558005861</v>
      </c>
      <c r="G108" s="155">
        <f>(G86*1000)/(365*'NRS Population'!F12)</f>
        <v>9.3052657444837177</v>
      </c>
      <c r="H108" s="155">
        <f>(H86*1000)/(365*'NRS Population'!G12)</f>
        <v>9.5364953071196563</v>
      </c>
      <c r="I108" s="155">
        <f>(I86*1000)/(365*'NRS Population'!H12)</f>
        <v>8.8677766655609886</v>
      </c>
      <c r="J108" s="155">
        <f>(J86*1000)/(365*'NRS Population'!I12)</f>
        <v>9.142548568870426</v>
      </c>
      <c r="K108" s="155">
        <f>(K86*1000)/(365*'NRS Population'!J12)</f>
        <v>9.2541607359764857</v>
      </c>
      <c r="L108" s="155">
        <f>(L86*1000)/(365*'NRS Population'!K12)</f>
        <v>9.2858839004097149</v>
      </c>
      <c r="M108" s="47"/>
      <c r="N108" s="89"/>
      <c r="O108" s="89"/>
      <c r="P108" s="89"/>
      <c r="Q108" s="89"/>
      <c r="R108" s="89"/>
      <c r="S108" s="89"/>
      <c r="T108" s="89"/>
      <c r="U108" s="89"/>
      <c r="V108" s="89"/>
      <c r="W108" s="89"/>
      <c r="X108" s="89"/>
      <c r="Y108" s="89"/>
      <c r="Z108" s="89"/>
      <c r="AA108" s="89"/>
      <c r="AB108" s="89"/>
      <c r="AC108" s="89"/>
      <c r="AD108" s="89"/>
      <c r="AE108" s="89"/>
    </row>
    <row r="109" spans="2:31" s="49" customFormat="1">
      <c r="B109" s="53" t="s">
        <v>21</v>
      </c>
      <c r="C109" s="154">
        <f>(C87*1000)/(365*'NRS Population'!B13)</f>
        <v>9.8661078030975968</v>
      </c>
      <c r="D109" s="155">
        <f>(D87*1000)/(365*'NRS Population'!C13)</f>
        <v>11.493043118203911</v>
      </c>
      <c r="E109" s="155">
        <f>(E87*1000)/(365*'NRS Population'!D13)</f>
        <v>13.465026623533092</v>
      </c>
      <c r="F109" s="155">
        <f>(F87*1000)/(365*'NRS Population'!E13)</f>
        <v>14.8459738348631</v>
      </c>
      <c r="G109" s="155">
        <f>(G87*1000)/(365*'NRS Population'!F13)</f>
        <v>14.211848923852191</v>
      </c>
      <c r="H109" s="155">
        <f>(H87*1000)/(365*'NRS Population'!G13)</f>
        <v>13.297158336221569</v>
      </c>
      <c r="I109" s="155">
        <f>(I87*1000)/(365*'NRS Population'!H13)</f>
        <v>12.620077104215927</v>
      </c>
      <c r="J109" s="155">
        <f>(J87*1000)/(365*'NRS Population'!I13)</f>
        <v>12.164275037437045</v>
      </c>
      <c r="K109" s="155">
        <f>(K87*1000)/(365*'NRS Population'!J13)</f>
        <v>12.414823626183875</v>
      </c>
      <c r="L109" s="155">
        <f>(L87*1000)/(365*'NRS Population'!K13)</f>
        <v>12.468547342096139</v>
      </c>
      <c r="M109" s="47"/>
      <c r="N109" s="89"/>
      <c r="O109" s="89"/>
      <c r="P109" s="89"/>
      <c r="Q109" s="89"/>
      <c r="R109" s="89"/>
      <c r="S109" s="89"/>
      <c r="T109" s="89"/>
      <c r="U109" s="89"/>
      <c r="V109" s="89"/>
      <c r="W109" s="89"/>
      <c r="X109" s="89"/>
      <c r="Y109" s="89"/>
      <c r="Z109" s="89"/>
      <c r="AA109" s="89"/>
      <c r="AB109" s="89"/>
      <c r="AC109" s="89"/>
      <c r="AD109" s="89"/>
      <c r="AE109" s="89"/>
    </row>
    <row r="110" spans="2:31" s="49" customFormat="1">
      <c r="B110" s="53" t="s">
        <v>31</v>
      </c>
      <c r="C110" s="154">
        <f>(C88*1000)/(365*'NRS Population'!B14)</f>
        <v>27.518727814603889</v>
      </c>
      <c r="D110" s="155">
        <f>(D88*1000)/(365*'NRS Population'!C14)</f>
        <v>28.259043152980709</v>
      </c>
      <c r="E110" s="155">
        <f>(E88*1000)/(365*'NRS Population'!D14)</f>
        <v>28.089649842500375</v>
      </c>
      <c r="F110" s="155">
        <f>(F88*1000)/(365*'NRS Population'!E14)</f>
        <v>27.597757208572876</v>
      </c>
      <c r="G110" s="155">
        <f>(G88*1000)/(365*'NRS Population'!F14)</f>
        <v>24.869146861413014</v>
      </c>
      <c r="H110" s="155">
        <f>(H88*1000)/(365*'NRS Population'!G14)</f>
        <v>22.742116853758869</v>
      </c>
      <c r="I110" s="155">
        <f>(I88*1000)/(365*'NRS Population'!H14)</f>
        <v>21.284483315104076</v>
      </c>
      <c r="J110" s="155">
        <f>(J88*1000)/(365*'NRS Population'!I14)</f>
        <v>19.932237213212648</v>
      </c>
      <c r="K110" s="155">
        <f>(K88*1000)/(365*'NRS Population'!J14)</f>
        <v>19.518910189075232</v>
      </c>
      <c r="L110" s="155">
        <f>(L88*1000)/(365*'NRS Population'!K14)</f>
        <v>18.755069695376918</v>
      </c>
      <c r="M110" s="47"/>
      <c r="N110" s="89"/>
      <c r="O110" s="89"/>
      <c r="P110" s="89"/>
      <c r="Q110" s="89"/>
      <c r="R110" s="89"/>
      <c r="S110" s="89"/>
      <c r="T110" s="89"/>
      <c r="U110" s="89"/>
      <c r="V110" s="89"/>
      <c r="W110" s="89"/>
      <c r="X110" s="89"/>
      <c r="Y110" s="89"/>
      <c r="Z110" s="89"/>
      <c r="AA110" s="89"/>
      <c r="AB110" s="89"/>
      <c r="AC110" s="89"/>
      <c r="AD110" s="89"/>
      <c r="AE110" s="89"/>
    </row>
    <row r="111" spans="2:31" s="49" customFormat="1">
      <c r="B111" s="53" t="s">
        <v>22</v>
      </c>
      <c r="C111" s="154">
        <f>(C89*1000)/(365*'NRS Population'!B15)</f>
        <v>3.7112892889210154</v>
      </c>
      <c r="D111" s="155">
        <f>(D89*1000)/(365*'NRS Population'!C15)</f>
        <v>4.3647511777419101</v>
      </c>
      <c r="E111" s="155">
        <f>(E89*1000)/(365*'NRS Population'!D15)</f>
        <v>4.9368479877242928</v>
      </c>
      <c r="F111" s="155">
        <f>(F89*1000)/(365*'NRS Population'!E15)</f>
        <v>5.8777076879715917</v>
      </c>
      <c r="G111" s="155">
        <f>(G89*1000)/(365*'NRS Population'!F15)</f>
        <v>5.9458948766146387</v>
      </c>
      <c r="H111" s="155">
        <f>(H89*1000)/(365*'NRS Population'!G15)</f>
        <v>5.5462951258815796</v>
      </c>
      <c r="I111" s="155">
        <f>(I89*1000)/(365*'NRS Population'!H15)</f>
        <v>5.5462865713149734</v>
      </c>
      <c r="J111" s="155">
        <f>(J89*1000)/(365*'NRS Population'!I15)</f>
        <v>5.9272841550102049</v>
      </c>
      <c r="K111" s="155">
        <f>(K89*1000)/(365*'NRS Population'!J15)</f>
        <v>6.207757673970784</v>
      </c>
      <c r="L111" s="155">
        <f>(L89*1000)/(365*'NRS Population'!K15)</f>
        <v>6.2698673626618557</v>
      </c>
      <c r="M111" s="47"/>
      <c r="N111" s="89"/>
      <c r="O111" s="89"/>
      <c r="P111" s="89"/>
      <c r="Q111" s="89"/>
      <c r="R111" s="89"/>
      <c r="S111" s="89"/>
      <c r="T111" s="89"/>
      <c r="U111" s="89"/>
      <c r="V111" s="89"/>
      <c r="W111" s="89"/>
      <c r="X111" s="89"/>
      <c r="Y111" s="89"/>
      <c r="Z111" s="89"/>
      <c r="AA111" s="89"/>
      <c r="AB111" s="89"/>
      <c r="AC111" s="89"/>
      <c r="AD111" s="89"/>
      <c r="AE111" s="89"/>
    </row>
    <row r="112" spans="2:31" s="49" customFormat="1">
      <c r="B112" s="53" t="s">
        <v>23</v>
      </c>
      <c r="C112" s="154">
        <f>(C90*1000)/(365*'NRS Population'!B16)</f>
        <v>7.0279169865489237</v>
      </c>
      <c r="D112" s="155">
        <f>(D90*1000)/(365*'NRS Population'!C16)</f>
        <v>7.5941552484896837</v>
      </c>
      <c r="E112" s="155">
        <f>(E90*1000)/(365*'NRS Population'!D16)</f>
        <v>8.0056215124112882</v>
      </c>
      <c r="F112" s="155">
        <f>(F90*1000)/(365*'NRS Population'!E16)</f>
        <v>8.667493240399617</v>
      </c>
      <c r="G112" s="155">
        <f>(G90*1000)/(365*'NRS Population'!F16)</f>
        <v>8.283539192073027</v>
      </c>
      <c r="H112" s="155">
        <f>(H90*1000)/(365*'NRS Population'!G16)</f>
        <v>7.8218405104753144</v>
      </c>
      <c r="I112" s="155">
        <f>(I90*1000)/(365*'NRS Population'!H16)</f>
        <v>7.577760590744937</v>
      </c>
      <c r="J112" s="155">
        <f>(J90*1000)/(365*'NRS Population'!I16)</f>
        <v>9.5887589121289185</v>
      </c>
      <c r="K112" s="155">
        <f>(K90*1000)/(365*'NRS Population'!J16)</f>
        <v>9.8535509474565508</v>
      </c>
      <c r="L112" s="155">
        <f>(L90*1000)/(365*'NRS Population'!K16)</f>
        <v>9.4892838388309411</v>
      </c>
      <c r="M112" s="47"/>
      <c r="N112" s="89"/>
      <c r="O112" s="89"/>
      <c r="P112" s="89"/>
      <c r="Q112" s="89"/>
      <c r="R112" s="89"/>
      <c r="S112" s="89"/>
      <c r="T112" s="89"/>
      <c r="U112" s="89"/>
      <c r="V112" s="89"/>
      <c r="W112" s="89"/>
      <c r="X112" s="89"/>
      <c r="Y112" s="89"/>
      <c r="Z112" s="89"/>
      <c r="AA112" s="89"/>
      <c r="AB112" s="89"/>
      <c r="AC112" s="89"/>
      <c r="AD112" s="89"/>
      <c r="AE112" s="89"/>
    </row>
    <row r="113" spans="2:31" s="49" customFormat="1">
      <c r="B113" s="53" t="s">
        <v>24</v>
      </c>
      <c r="C113" s="154">
        <f>(C91*1000)/(365*'NRS Population'!B17)</f>
        <v>16.68017269479861</v>
      </c>
      <c r="D113" s="155">
        <f>(D91*1000)/(365*'NRS Population'!C17)</f>
        <v>17.235659220183788</v>
      </c>
      <c r="E113" s="155">
        <f>(E91*1000)/(365*'NRS Population'!D17)</f>
        <v>18.17901201290994</v>
      </c>
      <c r="F113" s="155">
        <f>(F91*1000)/(365*'NRS Population'!E17)</f>
        <v>18.907714285511204</v>
      </c>
      <c r="G113" s="155">
        <f>(G91*1000)/(365*'NRS Population'!F17)</f>
        <v>18.743158839054232</v>
      </c>
      <c r="H113" s="155">
        <f>(H91*1000)/(365*'NRS Population'!G17)</f>
        <v>17.838399293803814</v>
      </c>
      <c r="I113" s="155">
        <f>(I91*1000)/(365*'NRS Population'!H17)</f>
        <v>16.694541468998001</v>
      </c>
      <c r="J113" s="155">
        <f>(J91*1000)/(365*'NRS Population'!I17)</f>
        <v>15.703868659357735</v>
      </c>
      <c r="K113" s="155">
        <f>(K91*1000)/(365*'NRS Population'!J17)</f>
        <v>14.724162103581842</v>
      </c>
      <c r="L113" s="155">
        <f>(L91*1000)/(365*'NRS Population'!K17)</f>
        <v>14.843118735568726</v>
      </c>
      <c r="M113" s="47"/>
      <c r="N113" s="89"/>
      <c r="O113" s="89"/>
      <c r="P113" s="89"/>
      <c r="Q113" s="89"/>
      <c r="R113" s="89"/>
      <c r="S113" s="89"/>
      <c r="T113" s="89"/>
      <c r="U113" s="89"/>
      <c r="V113" s="89"/>
      <c r="W113" s="89"/>
      <c r="X113" s="89"/>
      <c r="Y113" s="89"/>
      <c r="Z113" s="89"/>
      <c r="AA113" s="89"/>
      <c r="AB113" s="89"/>
      <c r="AC113" s="89"/>
      <c r="AD113" s="89"/>
      <c r="AE113" s="89"/>
    </row>
    <row r="114" spans="2:31" s="49" customFormat="1">
      <c r="B114" s="53" t="s">
        <v>25</v>
      </c>
      <c r="C114" s="154">
        <f>(C92*1000)/(365*'NRS Population'!B18)</f>
        <v>0.37545538011449103</v>
      </c>
      <c r="D114" s="155">
        <f>(D92*1000)/(365*'NRS Population'!C18)</f>
        <v>0.24329761371431458</v>
      </c>
      <c r="E114" s="155">
        <f>(E92*1000)/(365*'NRS Population'!D18)</f>
        <v>0.19242152029462775</v>
      </c>
      <c r="F114" s="155">
        <f>(F92*1000)/(365*'NRS Population'!E18)</f>
        <v>0.31948547730565502</v>
      </c>
      <c r="G114" s="155">
        <f>(G92*1000)/(365*'NRS Population'!F18)</f>
        <v>0.55922295701464342</v>
      </c>
      <c r="H114" s="155">
        <f>(H92*1000)/(365*'NRS Population'!G18)</f>
        <v>0.59585473157460256</v>
      </c>
      <c r="I114" s="155">
        <f>(I92*1000)/(365*'NRS Population'!H18)</f>
        <v>0.64479014904355536</v>
      </c>
      <c r="J114" s="155">
        <f>(J92*1000)/(365*'NRS Population'!I18)</f>
        <v>0.44449827010313592</v>
      </c>
      <c r="K114" s="155">
        <f>(K92*1000)/(365*'NRS Population'!J18)</f>
        <v>0.5771463086388583</v>
      </c>
      <c r="L114" s="155">
        <f>(L92*1000)/(365*'NRS Population'!K18)</f>
        <v>0.42718096611391487</v>
      </c>
      <c r="M114" s="47"/>
      <c r="N114" s="89"/>
      <c r="O114" s="89"/>
      <c r="P114" s="89"/>
      <c r="Q114" s="89"/>
      <c r="R114" s="89"/>
      <c r="S114" s="89"/>
      <c r="T114" s="89"/>
      <c r="U114" s="89"/>
      <c r="V114" s="89"/>
      <c r="W114" s="89"/>
      <c r="X114" s="89"/>
      <c r="Y114" s="89"/>
      <c r="Z114" s="89"/>
      <c r="AA114" s="89"/>
      <c r="AB114" s="89"/>
      <c r="AC114" s="89"/>
      <c r="AD114" s="89"/>
      <c r="AE114" s="89"/>
    </row>
    <row r="115" spans="2:31" s="49" customFormat="1">
      <c r="B115" s="53" t="s">
        <v>26</v>
      </c>
      <c r="C115" s="154">
        <f>(C93*1000)/(365*'NRS Population'!B19)</f>
        <v>4.1112876776825793</v>
      </c>
      <c r="D115" s="155">
        <f>(D93*1000)/(365*'NRS Population'!C19)</f>
        <v>4.3674491792803227</v>
      </c>
      <c r="E115" s="155">
        <f>(E93*1000)/(365*'NRS Population'!D19)</f>
        <v>3.6824855589005221</v>
      </c>
      <c r="F115" s="155">
        <f>(F93*1000)/(365*'NRS Population'!E19)</f>
        <v>6.776350968101327</v>
      </c>
      <c r="G115" s="155">
        <f>(G93*1000)/(365*'NRS Population'!F19)</f>
        <v>8.6159267950263612</v>
      </c>
      <c r="H115" s="155">
        <f>(H93*1000)/(365*'NRS Population'!G19)</f>
        <v>8.5864112688019016</v>
      </c>
      <c r="I115" s="155">
        <f>(I93*1000)/(365*'NRS Population'!H19)</f>
        <v>7.8675228698318689</v>
      </c>
      <c r="J115" s="155">
        <f>(J93*1000)/(365*'NRS Population'!I19)</f>
        <v>6.8225399867430312</v>
      </c>
      <c r="K115" s="155">
        <f>(K93*1000)/(365*'NRS Population'!J19)</f>
        <v>7.0339482217699834</v>
      </c>
      <c r="L115" s="155">
        <f>(L93*1000)/(365*'NRS Population'!K19)</f>
        <v>7.9404078682371795</v>
      </c>
      <c r="M115" s="47"/>
      <c r="N115" s="89"/>
      <c r="O115" s="89"/>
      <c r="P115" s="89"/>
      <c r="Q115" s="89"/>
      <c r="R115" s="89"/>
      <c r="S115" s="89"/>
      <c r="T115" s="89"/>
      <c r="U115" s="89"/>
      <c r="V115" s="89"/>
      <c r="W115" s="89"/>
      <c r="X115" s="89"/>
      <c r="Y115" s="89"/>
      <c r="Z115" s="89"/>
      <c r="AA115" s="89"/>
      <c r="AB115" s="89"/>
      <c r="AC115" s="89"/>
      <c r="AD115" s="89"/>
      <c r="AE115" s="89"/>
    </row>
    <row r="116" spans="2:31" s="49" customFormat="1">
      <c r="B116" s="53" t="s">
        <v>27</v>
      </c>
      <c r="C116" s="154">
        <f>(C94*1000)/(365*'NRS Population'!B20)</f>
        <v>7.4533548195220209</v>
      </c>
      <c r="D116" s="155">
        <f>(D94*1000)/(365*'NRS Population'!C20)</f>
        <v>9.2646606649439889</v>
      </c>
      <c r="E116" s="155">
        <f>(E94*1000)/(365*'NRS Population'!D20)</f>
        <v>10.638799815600473</v>
      </c>
      <c r="F116" s="155">
        <f>(F94*1000)/(365*'NRS Population'!E20)</f>
        <v>13.417732481433104</v>
      </c>
      <c r="G116" s="155">
        <f>(G94*1000)/(365*'NRS Population'!F20)</f>
        <v>13.670414345710565</v>
      </c>
      <c r="H116" s="155">
        <f>(H94*1000)/(365*'NRS Population'!G20)</f>
        <v>13.908791459418007</v>
      </c>
      <c r="I116" s="155">
        <f>(I94*1000)/(365*'NRS Population'!H20)</f>
        <v>14.089564634553913</v>
      </c>
      <c r="J116" s="155">
        <f>(J94*1000)/(365*'NRS Population'!I20)</f>
        <v>14.345721192297519</v>
      </c>
      <c r="K116" s="155">
        <f>(K94*1000)/(365*'NRS Population'!J20)</f>
        <v>13.692474286002936</v>
      </c>
      <c r="L116" s="155">
        <f>(L94*1000)/(365*'NRS Population'!K20)</f>
        <v>13.428430847360008</v>
      </c>
      <c r="M116" s="47"/>
      <c r="N116" s="89"/>
      <c r="O116" s="89"/>
      <c r="P116" s="89"/>
      <c r="Q116" s="89"/>
      <c r="R116" s="89"/>
      <c r="S116" s="89"/>
      <c r="T116" s="89"/>
      <c r="U116" s="89"/>
      <c r="V116" s="89"/>
      <c r="W116" s="89"/>
      <c r="X116" s="89"/>
      <c r="Y116" s="89"/>
      <c r="Z116" s="89"/>
      <c r="AA116" s="89"/>
      <c r="AB116" s="89"/>
      <c r="AC116" s="89"/>
      <c r="AD116" s="89"/>
      <c r="AE116" s="89"/>
    </row>
    <row r="117" spans="2:31" s="49" customFormat="1">
      <c r="B117" s="53" t="s">
        <v>28</v>
      </c>
      <c r="C117" s="154">
        <f>(C95*1000)/(365*'NRS Population'!B21)</f>
        <v>2.8030160645005943E-2</v>
      </c>
      <c r="D117" s="155">
        <f>(D95*1000)/(365*'NRS Population'!C21)</f>
        <v>8.2945268783390699E-3</v>
      </c>
      <c r="E117" s="155">
        <f>(E95*1000)/(365*'NRS Population'!D21)</f>
        <v>5.0608073273101122E-2</v>
      </c>
      <c r="F117" s="155">
        <f>(F95*1000)/(365*'NRS Population'!E21)</f>
        <v>0.20920578386231634</v>
      </c>
      <c r="G117" s="155">
        <f>(G95*1000)/(365*'NRS Population'!F21)</f>
        <v>6.4160460297530933E-2</v>
      </c>
      <c r="H117" s="155">
        <f>(H95*1000)/(365*'NRS Population'!G21)</f>
        <v>0.10398848783551981</v>
      </c>
      <c r="I117" s="155">
        <f>(I95*1000)/(365*'NRS Population'!H21)</f>
        <v>0.13699556881380426</v>
      </c>
      <c r="J117" s="155">
        <f>(J95*1000)/(365*'NRS Population'!I21)</f>
        <v>0.16347237794668154</v>
      </c>
      <c r="K117" s="155">
        <f>(K95*1000)/(365*'NRS Population'!J21)</f>
        <v>0.20250216965881054</v>
      </c>
      <c r="L117" s="155">
        <f>(L95*1000)/(365*'NRS Population'!K21)</f>
        <v>0.21899676923946151</v>
      </c>
      <c r="M117" s="47"/>
      <c r="N117" s="89"/>
      <c r="O117" s="89"/>
      <c r="P117" s="89"/>
      <c r="Q117" s="89"/>
      <c r="R117" s="89"/>
      <c r="S117" s="89"/>
      <c r="T117" s="89"/>
      <c r="U117" s="89"/>
      <c r="V117" s="89"/>
      <c r="W117" s="89"/>
      <c r="X117" s="89"/>
      <c r="Y117" s="89"/>
      <c r="Z117" s="89"/>
      <c r="AA117" s="89"/>
      <c r="AB117" s="89"/>
      <c r="AC117" s="89"/>
      <c r="AD117" s="89"/>
      <c r="AE117" s="89"/>
    </row>
    <row r="118" spans="2:31" s="49" customFormat="1">
      <c r="B118" s="47"/>
      <c r="C118" s="75"/>
      <c r="D118" s="75"/>
      <c r="E118" s="75"/>
      <c r="F118" s="75"/>
      <c r="G118" s="75"/>
      <c r="H118" s="75"/>
      <c r="I118" s="75"/>
      <c r="J118" s="75"/>
      <c r="K118" s="75"/>
      <c r="L118" s="76"/>
      <c r="M118" s="47"/>
      <c r="N118" s="89"/>
      <c r="O118" s="89"/>
      <c r="P118" s="89"/>
      <c r="Q118" s="89"/>
      <c r="R118" s="89"/>
      <c r="S118" s="89"/>
      <c r="T118" s="89"/>
      <c r="U118" s="89"/>
      <c r="V118" s="89"/>
      <c r="W118" s="89"/>
      <c r="X118" s="89"/>
      <c r="Y118" s="89"/>
      <c r="Z118" s="89"/>
      <c r="AA118" s="89"/>
      <c r="AB118" s="89"/>
      <c r="AC118" s="89"/>
      <c r="AD118" s="89"/>
      <c r="AE118" s="89"/>
    </row>
    <row r="119" spans="2:31" s="49" customFormat="1">
      <c r="B119" s="47"/>
      <c r="C119" s="47"/>
      <c r="D119" s="47"/>
      <c r="E119" s="47"/>
      <c r="F119" s="47"/>
      <c r="G119" s="47"/>
      <c r="H119" s="47"/>
      <c r="I119" s="47"/>
      <c r="J119" s="47"/>
      <c r="K119" s="47"/>
      <c r="L119" s="93" t="s">
        <v>12</v>
      </c>
      <c r="M119" s="47"/>
      <c r="N119" s="89"/>
      <c r="O119" s="89"/>
      <c r="P119" s="89"/>
      <c r="Q119" s="89"/>
      <c r="R119" s="89"/>
      <c r="S119" s="89"/>
      <c r="T119" s="89"/>
      <c r="U119" s="89"/>
      <c r="V119" s="89"/>
      <c r="W119" s="89"/>
      <c r="X119" s="89"/>
      <c r="Y119" s="89"/>
      <c r="Z119" s="89"/>
      <c r="AA119" s="89"/>
      <c r="AB119" s="89"/>
      <c r="AC119" s="89"/>
      <c r="AD119" s="89"/>
      <c r="AE119" s="89"/>
    </row>
    <row r="120" spans="2:31" s="49" customFormat="1">
      <c r="B120" s="47"/>
      <c r="C120" s="47"/>
      <c r="D120" s="47"/>
      <c r="E120" s="47"/>
      <c r="F120" s="47"/>
      <c r="G120" s="47"/>
      <c r="H120" s="47"/>
      <c r="I120" s="47"/>
      <c r="J120" s="47"/>
      <c r="K120" s="47"/>
      <c r="L120" s="93"/>
      <c r="M120" s="47"/>
      <c r="N120" s="89"/>
      <c r="O120" s="89"/>
      <c r="P120" s="89"/>
      <c r="Q120" s="89"/>
      <c r="R120" s="89"/>
      <c r="S120" s="89"/>
      <c r="T120" s="89"/>
      <c r="U120" s="89"/>
      <c r="V120" s="89"/>
      <c r="W120" s="89"/>
      <c r="X120" s="89"/>
      <c r="Y120" s="89"/>
      <c r="Z120" s="89"/>
      <c r="AA120" s="89"/>
      <c r="AB120" s="89"/>
      <c r="AC120" s="89"/>
      <c r="AD120" s="89"/>
      <c r="AE120" s="89"/>
    </row>
    <row r="121" spans="2:31" s="122" customFormat="1" ht="45" customHeight="1">
      <c r="B121" s="259" t="s">
        <v>161</v>
      </c>
      <c r="C121" s="259"/>
      <c r="D121" s="259"/>
      <c r="E121" s="259"/>
      <c r="F121" s="259"/>
      <c r="G121" s="259"/>
      <c r="H121" s="259"/>
      <c r="I121" s="259"/>
      <c r="J121" s="259"/>
      <c r="K121" s="259"/>
      <c r="L121" s="259"/>
      <c r="M121" s="47"/>
      <c r="N121" s="89"/>
      <c r="O121" s="89"/>
      <c r="P121" s="89"/>
      <c r="Q121" s="89"/>
      <c r="R121" s="89"/>
      <c r="S121" s="89"/>
      <c r="T121" s="89"/>
      <c r="U121" s="89"/>
      <c r="V121" s="89"/>
      <c r="W121" s="89"/>
      <c r="X121" s="89"/>
      <c r="Y121" s="89"/>
      <c r="Z121" s="89"/>
      <c r="AA121" s="89"/>
      <c r="AB121" s="89"/>
      <c r="AC121" s="89"/>
      <c r="AD121" s="89"/>
      <c r="AE121" s="89"/>
    </row>
    <row r="122" spans="2:31" s="49" customFormat="1">
      <c r="B122" s="157" t="s">
        <v>145</v>
      </c>
      <c r="C122" s="47"/>
      <c r="D122" s="47"/>
      <c r="E122" s="47"/>
      <c r="F122" s="47"/>
      <c r="G122" s="47"/>
      <c r="H122" s="47"/>
      <c r="I122" s="47"/>
      <c r="J122" s="47"/>
      <c r="K122" s="47"/>
      <c r="L122" s="48"/>
      <c r="M122" s="47"/>
      <c r="N122" s="89"/>
      <c r="O122" s="89"/>
      <c r="P122" s="89"/>
      <c r="Q122" s="89"/>
      <c r="R122" s="89"/>
      <c r="S122" s="89"/>
      <c r="T122" s="89"/>
      <c r="U122" s="89"/>
      <c r="V122" s="89"/>
      <c r="W122" s="89"/>
      <c r="X122" s="89"/>
      <c r="Y122" s="89"/>
      <c r="Z122" s="89"/>
      <c r="AA122" s="89"/>
      <c r="AB122" s="89"/>
      <c r="AC122" s="89"/>
      <c r="AD122" s="89"/>
      <c r="AE122" s="89"/>
    </row>
    <row r="123" spans="2:31" s="49" customFormat="1">
      <c r="B123" s="47"/>
      <c r="C123" s="47"/>
      <c r="D123" s="47"/>
      <c r="E123" s="47"/>
      <c r="F123" s="47"/>
      <c r="G123" s="47"/>
      <c r="H123" s="47"/>
      <c r="I123" s="47"/>
      <c r="J123" s="47"/>
      <c r="K123" s="47"/>
      <c r="L123" s="48"/>
      <c r="M123" s="47"/>
      <c r="N123" s="89"/>
      <c r="O123" s="89"/>
      <c r="P123" s="89"/>
      <c r="Q123" s="89"/>
      <c r="R123" s="89"/>
      <c r="S123" s="89"/>
      <c r="T123" s="89"/>
      <c r="U123" s="89"/>
      <c r="V123" s="89"/>
      <c r="W123" s="89"/>
      <c r="X123" s="89"/>
      <c r="Y123" s="89"/>
      <c r="Z123" s="89"/>
      <c r="AA123" s="89"/>
      <c r="AB123" s="89"/>
      <c r="AC123" s="89"/>
      <c r="AD123" s="89"/>
      <c r="AE123" s="89"/>
    </row>
    <row r="124" spans="2:31" s="49" customFormat="1">
      <c r="B124" s="47"/>
      <c r="C124" s="47"/>
      <c r="D124" s="47"/>
      <c r="E124" s="47"/>
      <c r="F124" s="47"/>
      <c r="G124" s="47"/>
      <c r="H124" s="47"/>
      <c r="I124" s="47"/>
      <c r="J124" s="47"/>
      <c r="K124" s="47"/>
      <c r="L124" s="48"/>
      <c r="M124" s="47"/>
      <c r="N124" s="89"/>
      <c r="O124" s="89"/>
      <c r="P124" s="89"/>
      <c r="Q124" s="89"/>
      <c r="R124" s="89"/>
      <c r="S124" s="89"/>
      <c r="T124" s="89"/>
      <c r="U124" s="89"/>
      <c r="V124" s="89"/>
      <c r="W124" s="89"/>
      <c r="X124" s="89"/>
      <c r="Y124" s="89"/>
      <c r="Z124" s="89"/>
      <c r="AA124" s="89"/>
      <c r="AB124" s="89"/>
      <c r="AC124" s="89"/>
      <c r="AD124" s="89"/>
      <c r="AE124" s="89"/>
    </row>
    <row r="125" spans="2:31" s="49" customFormat="1">
      <c r="B125" s="47"/>
      <c r="C125" s="47"/>
      <c r="D125" s="47"/>
      <c r="E125" s="47"/>
      <c r="F125" s="47"/>
      <c r="G125" s="47"/>
      <c r="H125" s="47"/>
      <c r="I125" s="47"/>
      <c r="J125" s="47"/>
      <c r="K125" s="47"/>
      <c r="L125" s="48"/>
      <c r="M125" s="47"/>
      <c r="N125" s="89"/>
      <c r="O125" s="89"/>
      <c r="P125" s="89"/>
      <c r="Q125" s="89"/>
      <c r="R125" s="89"/>
      <c r="S125" s="89"/>
      <c r="T125" s="89"/>
      <c r="U125" s="89"/>
      <c r="V125" s="89"/>
      <c r="W125" s="89"/>
      <c r="X125" s="89"/>
      <c r="Y125" s="89"/>
      <c r="Z125" s="89"/>
      <c r="AA125" s="89"/>
      <c r="AB125" s="89"/>
      <c r="AC125" s="89"/>
      <c r="AD125" s="89"/>
      <c r="AE125" s="89"/>
    </row>
    <row r="126" spans="2:31" s="49" customFormat="1">
      <c r="B126" s="47"/>
      <c r="C126" s="47"/>
      <c r="D126" s="47"/>
      <c r="E126" s="47"/>
      <c r="F126" s="47"/>
      <c r="G126" s="47"/>
      <c r="H126" s="47"/>
      <c r="I126" s="47"/>
      <c r="J126" s="47"/>
      <c r="K126" s="47"/>
      <c r="L126" s="48"/>
      <c r="M126" s="47"/>
      <c r="N126" s="89"/>
      <c r="O126" s="89"/>
      <c r="P126" s="89"/>
      <c r="Q126" s="89"/>
      <c r="R126" s="89"/>
      <c r="S126" s="89"/>
      <c r="T126" s="89"/>
      <c r="U126" s="89"/>
      <c r="V126" s="89"/>
      <c r="W126" s="89"/>
      <c r="X126" s="89"/>
      <c r="Y126" s="89"/>
      <c r="Z126" s="89"/>
      <c r="AA126" s="89"/>
      <c r="AB126" s="89"/>
      <c r="AC126" s="89"/>
      <c r="AD126" s="89"/>
      <c r="AE126" s="89"/>
    </row>
    <row r="127" spans="2:31" s="49" customFormat="1">
      <c r="B127" s="47"/>
      <c r="C127" s="47"/>
      <c r="D127" s="47"/>
      <c r="E127" s="47"/>
      <c r="F127" s="47"/>
      <c r="G127" s="47"/>
      <c r="H127" s="47"/>
      <c r="I127" s="47"/>
      <c r="J127" s="47"/>
      <c r="K127" s="47"/>
      <c r="L127" s="48"/>
      <c r="M127" s="47"/>
      <c r="N127" s="89"/>
      <c r="O127" s="89"/>
      <c r="P127" s="89"/>
      <c r="Q127" s="89"/>
      <c r="R127" s="89"/>
      <c r="S127" s="89"/>
      <c r="T127" s="89"/>
      <c r="U127" s="89"/>
      <c r="V127" s="89"/>
      <c r="W127" s="89"/>
      <c r="X127" s="89"/>
      <c r="Y127" s="89"/>
      <c r="Z127" s="89"/>
      <c r="AA127" s="89"/>
      <c r="AB127" s="89"/>
      <c r="AC127" s="89"/>
      <c r="AD127" s="89"/>
      <c r="AE127" s="89"/>
    </row>
    <row r="128" spans="2:31" s="49" customFormat="1">
      <c r="B128" s="47"/>
      <c r="C128" s="47"/>
      <c r="D128" s="47"/>
      <c r="E128" s="47"/>
      <c r="F128" s="47"/>
      <c r="G128" s="47"/>
      <c r="H128" s="47"/>
      <c r="I128" s="47"/>
      <c r="J128" s="47"/>
      <c r="K128" s="47"/>
      <c r="L128" s="48"/>
      <c r="M128" s="47"/>
      <c r="N128" s="89"/>
      <c r="O128" s="89"/>
      <c r="P128" s="89"/>
      <c r="Q128" s="89"/>
      <c r="R128" s="89"/>
      <c r="S128" s="89"/>
      <c r="T128" s="89"/>
      <c r="U128" s="89"/>
      <c r="V128" s="89"/>
      <c r="W128" s="89"/>
      <c r="X128" s="89"/>
      <c r="Y128" s="89"/>
      <c r="Z128" s="89"/>
      <c r="AA128" s="89"/>
      <c r="AB128" s="89"/>
      <c r="AC128" s="89"/>
      <c r="AD128" s="89"/>
      <c r="AE128" s="89"/>
    </row>
    <row r="129" spans="2:31" s="49" customFormat="1">
      <c r="B129" s="47"/>
      <c r="C129" s="47"/>
      <c r="D129" s="47"/>
      <c r="E129" s="47"/>
      <c r="F129" s="47"/>
      <c r="G129" s="47"/>
      <c r="H129" s="47"/>
      <c r="I129" s="47"/>
      <c r="J129" s="47"/>
      <c r="K129" s="47"/>
      <c r="L129" s="48"/>
      <c r="M129" s="47"/>
      <c r="N129" s="89"/>
      <c r="O129" s="89"/>
      <c r="P129" s="89"/>
      <c r="Q129" s="89"/>
      <c r="R129" s="89"/>
      <c r="S129" s="89"/>
      <c r="T129" s="89"/>
      <c r="U129" s="89"/>
      <c r="V129" s="89"/>
      <c r="W129" s="89"/>
      <c r="X129" s="89"/>
      <c r="Y129" s="89"/>
      <c r="Z129" s="89"/>
      <c r="AA129" s="89"/>
      <c r="AB129" s="89"/>
      <c r="AC129" s="89"/>
      <c r="AD129" s="89"/>
      <c r="AE129" s="89"/>
    </row>
    <row r="130" spans="2:31" s="49" customFormat="1">
      <c r="B130" s="47"/>
      <c r="C130" s="47"/>
      <c r="D130" s="47"/>
      <c r="E130" s="47"/>
      <c r="F130" s="47"/>
      <c r="G130" s="47"/>
      <c r="H130" s="47"/>
      <c r="I130" s="47"/>
      <c r="J130" s="47"/>
      <c r="K130" s="47"/>
      <c r="L130" s="48"/>
      <c r="M130" s="47"/>
      <c r="N130" s="89"/>
      <c r="O130" s="89"/>
      <c r="P130" s="89"/>
      <c r="Q130" s="89"/>
      <c r="R130" s="89"/>
      <c r="S130" s="89"/>
      <c r="T130" s="89"/>
      <c r="U130" s="89"/>
      <c r="V130" s="89"/>
      <c r="W130" s="89"/>
      <c r="X130" s="89"/>
      <c r="Y130" s="89"/>
      <c r="Z130" s="89"/>
      <c r="AA130" s="89"/>
      <c r="AB130" s="89"/>
      <c r="AC130" s="89"/>
      <c r="AD130" s="89"/>
      <c r="AE130" s="89"/>
    </row>
    <row r="131" spans="2:31" s="49" customFormat="1">
      <c r="B131" s="47"/>
      <c r="C131" s="47"/>
      <c r="D131" s="47"/>
      <c r="E131" s="47"/>
      <c r="F131" s="47"/>
      <c r="G131" s="47"/>
      <c r="H131" s="47"/>
      <c r="I131" s="47"/>
      <c r="J131" s="47"/>
      <c r="K131" s="47"/>
      <c r="L131" s="48"/>
      <c r="M131" s="47"/>
      <c r="N131" s="89"/>
      <c r="O131" s="89"/>
      <c r="P131" s="89"/>
      <c r="Q131" s="89"/>
      <c r="R131" s="89"/>
      <c r="S131" s="89"/>
      <c r="T131" s="89"/>
      <c r="U131" s="89"/>
      <c r="V131" s="89"/>
      <c r="W131" s="89"/>
      <c r="X131" s="89"/>
      <c r="Y131" s="89"/>
      <c r="Z131" s="89"/>
      <c r="AA131" s="89"/>
      <c r="AB131" s="89"/>
      <c r="AC131" s="89"/>
      <c r="AD131" s="89"/>
      <c r="AE131" s="89"/>
    </row>
    <row r="132" spans="2:31" s="49" customFormat="1">
      <c r="B132" s="47"/>
      <c r="C132" s="47"/>
      <c r="D132" s="47"/>
      <c r="E132" s="47"/>
      <c r="F132" s="47"/>
      <c r="G132" s="47"/>
      <c r="H132" s="47"/>
      <c r="I132" s="47"/>
      <c r="J132" s="47"/>
      <c r="K132" s="47"/>
      <c r="L132" s="48"/>
      <c r="M132" s="47"/>
      <c r="N132" s="89"/>
      <c r="O132" s="89"/>
      <c r="P132" s="89"/>
      <c r="Q132" s="89"/>
      <c r="R132" s="89"/>
      <c r="S132" s="89"/>
      <c r="T132" s="89"/>
      <c r="U132" s="89"/>
      <c r="V132" s="89"/>
      <c r="W132" s="89"/>
      <c r="X132" s="89"/>
      <c r="Y132" s="89"/>
      <c r="Z132" s="89"/>
      <c r="AA132" s="89"/>
      <c r="AB132" s="89"/>
      <c r="AC132" s="89"/>
      <c r="AD132" s="89"/>
      <c r="AE132" s="89"/>
    </row>
    <row r="133" spans="2:31" s="49" customFormat="1">
      <c r="B133" s="47"/>
      <c r="C133" s="47"/>
      <c r="D133" s="47"/>
      <c r="E133" s="47"/>
      <c r="F133" s="47"/>
      <c r="G133" s="47"/>
      <c r="H133" s="47"/>
      <c r="I133" s="47"/>
      <c r="J133" s="47"/>
      <c r="K133" s="47"/>
      <c r="L133" s="48"/>
      <c r="M133" s="47"/>
      <c r="N133" s="89"/>
      <c r="O133" s="89"/>
      <c r="P133" s="89"/>
      <c r="Q133" s="89"/>
      <c r="R133" s="89"/>
      <c r="S133" s="89"/>
      <c r="T133" s="89"/>
      <c r="U133" s="89"/>
      <c r="V133" s="89"/>
      <c r="W133" s="89"/>
      <c r="X133" s="89"/>
      <c r="Y133" s="89"/>
      <c r="Z133" s="89"/>
      <c r="AA133" s="89"/>
      <c r="AB133" s="89"/>
      <c r="AC133" s="89"/>
      <c r="AD133" s="89"/>
      <c r="AE133" s="89"/>
    </row>
    <row r="134" spans="2:31" s="49" customFormat="1">
      <c r="B134" s="47"/>
      <c r="C134" s="47"/>
      <c r="D134" s="47"/>
      <c r="E134" s="47"/>
      <c r="F134" s="47"/>
      <c r="G134" s="47"/>
      <c r="H134" s="47"/>
      <c r="I134" s="47"/>
      <c r="J134" s="47"/>
      <c r="K134" s="47"/>
      <c r="L134" s="48"/>
      <c r="M134" s="47"/>
      <c r="N134" s="89"/>
      <c r="O134" s="89"/>
      <c r="P134" s="89"/>
      <c r="Q134" s="89"/>
      <c r="R134" s="89"/>
      <c r="S134" s="89"/>
      <c r="T134" s="89"/>
      <c r="U134" s="89"/>
      <c r="V134" s="89"/>
      <c r="W134" s="89"/>
      <c r="X134" s="89"/>
      <c r="Y134" s="89"/>
      <c r="Z134" s="89"/>
      <c r="AA134" s="89"/>
      <c r="AB134" s="89"/>
      <c r="AC134" s="89"/>
      <c r="AD134" s="89"/>
      <c r="AE134" s="89"/>
    </row>
  </sheetData>
  <mergeCells count="1">
    <mergeCell ref="B121:L121"/>
  </mergeCells>
  <conditionalFormatting sqref="W1:AE14 W30:AE65536">
    <cfRule type="containsText" dxfId="16" priority="1" stopIfTrue="1" operator="containsText" text="FALSE">
      <formula>NOT(ISERROR(SEARCH("FALSE",W1)))</formula>
    </cfRule>
  </conditionalFormatting>
  <pageMargins left="0.70866141732283472" right="0.70866141732283472" top="0.74803149606299213" bottom="0.74803149606299213" header="0.31496062992125984" footer="0.31496062992125984"/>
  <pageSetup paperSize="9" scale="53" orientation="portrait" r:id="rId2"/>
  <colBreaks count="1" manualBreakCount="1">
    <brk id="12" max="118" man="1"/>
  </colBreaks>
  <drawing r:id="rId3"/>
</worksheet>
</file>

<file path=xl/worksheets/sheet6.xml><?xml version="1.0" encoding="utf-8"?>
<worksheet xmlns="http://schemas.openxmlformats.org/spreadsheetml/2006/main" xmlns:r="http://schemas.openxmlformats.org/officeDocument/2006/relationships">
  <sheetPr codeName="Sheet5">
    <tabColor theme="7" tint="-0.249977111117893"/>
  </sheetPr>
  <dimension ref="B1:G659"/>
  <sheetViews>
    <sheetView topLeftCell="A623" workbookViewId="0">
      <selection activeCell="B3" sqref="B3:G659"/>
    </sheetView>
  </sheetViews>
  <sheetFormatPr defaultRowHeight="12.75"/>
  <cols>
    <col min="1" max="1" width="2.140625" style="55" customWidth="1"/>
    <col min="2" max="6" width="14.7109375" style="55" customWidth="1"/>
    <col min="7" max="16384" width="9.140625" style="55"/>
  </cols>
  <sheetData>
    <row r="1" spans="2:7" s="54" customFormat="1" ht="15" customHeight="1"/>
    <row r="2" spans="2:7" s="54" customFormat="1" ht="18" customHeight="1">
      <c r="B2" s="201" t="s">
        <v>102</v>
      </c>
      <c r="C2" s="201" t="s">
        <v>103</v>
      </c>
      <c r="D2" s="201" t="s">
        <v>104</v>
      </c>
      <c r="E2" s="201" t="s">
        <v>9</v>
      </c>
      <c r="F2" s="201" t="s">
        <v>153</v>
      </c>
      <c r="G2" s="201" t="s">
        <v>131</v>
      </c>
    </row>
    <row r="3" spans="2:7" s="54" customFormat="1" ht="18" customHeight="1">
      <c r="B3" s="202">
        <v>2007</v>
      </c>
      <c r="C3" s="203" t="s">
        <v>56</v>
      </c>
      <c r="D3" s="203" t="s">
        <v>88</v>
      </c>
      <c r="E3" s="204">
        <v>149</v>
      </c>
      <c r="F3" s="204">
        <v>9044.7099999999991</v>
      </c>
      <c r="G3" s="204">
        <v>2874.75</v>
      </c>
    </row>
    <row r="4" spans="2:7" s="54" customFormat="1" ht="18" customHeight="1">
      <c r="B4" s="205">
        <v>2007</v>
      </c>
      <c r="C4" s="206" t="s">
        <v>56</v>
      </c>
      <c r="D4" s="206" t="s">
        <v>89</v>
      </c>
      <c r="E4" s="207">
        <v>313</v>
      </c>
      <c r="F4" s="207">
        <v>9378.56</v>
      </c>
      <c r="G4" s="207">
        <v>2874.05</v>
      </c>
    </row>
    <row r="5" spans="2:7" s="54" customFormat="1" ht="18" customHeight="1">
      <c r="B5" s="202">
        <v>2007</v>
      </c>
      <c r="C5" s="203" t="s">
        <v>56</v>
      </c>
      <c r="D5" s="203" t="s">
        <v>90</v>
      </c>
      <c r="E5" s="204">
        <v>324</v>
      </c>
      <c r="F5" s="204">
        <v>8251.4599999999991</v>
      </c>
      <c r="G5" s="204">
        <v>2421.35</v>
      </c>
    </row>
    <row r="6" spans="2:7" s="54" customFormat="1" ht="18" customHeight="1">
      <c r="B6" s="205">
        <v>2007</v>
      </c>
      <c r="C6" s="206" t="s">
        <v>56</v>
      </c>
      <c r="D6" s="206" t="s">
        <v>91</v>
      </c>
      <c r="E6" s="207">
        <v>609</v>
      </c>
      <c r="F6" s="207">
        <v>35370.71</v>
      </c>
      <c r="G6" s="207">
        <v>11249.2</v>
      </c>
    </row>
    <row r="7" spans="2:7" s="54" customFormat="1" ht="18" customHeight="1">
      <c r="B7" s="202">
        <v>2007</v>
      </c>
      <c r="C7" s="203" t="s">
        <v>56</v>
      </c>
      <c r="D7" s="203" t="s">
        <v>92</v>
      </c>
      <c r="E7" s="204">
        <v>359</v>
      </c>
      <c r="F7" s="204">
        <v>14506.51</v>
      </c>
      <c r="G7" s="204">
        <v>4750.2</v>
      </c>
    </row>
    <row r="8" spans="2:7" s="54" customFormat="1" ht="18" customHeight="1">
      <c r="B8" s="205">
        <v>2007</v>
      </c>
      <c r="C8" s="206" t="s">
        <v>56</v>
      </c>
      <c r="D8" s="206" t="s">
        <v>93</v>
      </c>
      <c r="E8" s="207">
        <v>526</v>
      </c>
      <c r="F8" s="207">
        <v>17482.87</v>
      </c>
      <c r="G8" s="207">
        <v>5632.7349999999997</v>
      </c>
    </row>
    <row r="9" spans="2:7" s="54" customFormat="1" ht="18" customHeight="1">
      <c r="B9" s="202">
        <v>2007</v>
      </c>
      <c r="C9" s="203" t="s">
        <v>56</v>
      </c>
      <c r="D9" s="203" t="s">
        <v>94</v>
      </c>
      <c r="E9" s="204">
        <v>5676</v>
      </c>
      <c r="F9" s="204">
        <v>284337.71999999997</v>
      </c>
      <c r="G9" s="204">
        <v>91474.35</v>
      </c>
    </row>
    <row r="10" spans="2:7" s="54" customFormat="1" ht="18" customHeight="1">
      <c r="B10" s="205">
        <v>2007</v>
      </c>
      <c r="C10" s="206" t="s">
        <v>56</v>
      </c>
      <c r="D10" s="206" t="s">
        <v>95</v>
      </c>
      <c r="E10" s="207">
        <v>299</v>
      </c>
      <c r="F10" s="207">
        <v>6329.77</v>
      </c>
      <c r="G10" s="207">
        <v>1971.25</v>
      </c>
    </row>
    <row r="11" spans="2:7" s="54" customFormat="1" ht="18" customHeight="1">
      <c r="B11" s="202">
        <v>2007</v>
      </c>
      <c r="C11" s="203" t="s">
        <v>56</v>
      </c>
      <c r="D11" s="203" t="s">
        <v>96</v>
      </c>
      <c r="E11" s="204">
        <v>4183</v>
      </c>
      <c r="F11" s="204">
        <v>171924.85</v>
      </c>
      <c r="G11" s="204">
        <v>56806.2</v>
      </c>
    </row>
    <row r="12" spans="2:7" s="54" customFormat="1" ht="18" customHeight="1">
      <c r="B12" s="205">
        <v>2007</v>
      </c>
      <c r="C12" s="206" t="s">
        <v>56</v>
      </c>
      <c r="D12" s="206" t="s">
        <v>97</v>
      </c>
      <c r="E12" s="207">
        <v>1725</v>
      </c>
      <c r="F12" s="207">
        <v>68281.429999999993</v>
      </c>
      <c r="G12" s="207">
        <v>21253.15</v>
      </c>
    </row>
    <row r="13" spans="2:7" s="54" customFormat="1" ht="18" customHeight="1">
      <c r="B13" s="202">
        <v>2007</v>
      </c>
      <c r="C13" s="203" t="s">
        <v>56</v>
      </c>
      <c r="D13" s="203" t="s">
        <v>99</v>
      </c>
      <c r="E13" s="204">
        <v>25</v>
      </c>
      <c r="F13" s="204">
        <v>954.15</v>
      </c>
      <c r="G13" s="204">
        <v>285.85000000000002</v>
      </c>
    </row>
    <row r="14" spans="2:7" s="54" customFormat="1" ht="18" customHeight="1">
      <c r="B14" s="205">
        <v>2007</v>
      </c>
      <c r="C14" s="206" t="s">
        <v>56</v>
      </c>
      <c r="D14" s="206" t="s">
        <v>100</v>
      </c>
      <c r="E14" s="207">
        <v>78</v>
      </c>
      <c r="F14" s="207">
        <v>2130.02</v>
      </c>
      <c r="G14" s="207">
        <v>727.3</v>
      </c>
    </row>
    <row r="15" spans="2:7" s="54" customFormat="1" ht="18" customHeight="1">
      <c r="B15" s="202">
        <v>2007</v>
      </c>
      <c r="C15" s="203" t="s">
        <v>57</v>
      </c>
      <c r="D15" s="203" t="s">
        <v>88</v>
      </c>
      <c r="E15" s="204">
        <v>1</v>
      </c>
      <c r="F15" s="204">
        <v>34.56</v>
      </c>
      <c r="G15" s="204">
        <v>12</v>
      </c>
    </row>
    <row r="16" spans="2:7" s="54" customFormat="1" ht="18" customHeight="1">
      <c r="B16" s="205">
        <v>2007</v>
      </c>
      <c r="C16" s="206" t="s">
        <v>57</v>
      </c>
      <c r="D16" s="206" t="s">
        <v>89</v>
      </c>
      <c r="E16" s="207">
        <v>16</v>
      </c>
      <c r="F16" s="207">
        <v>826.56</v>
      </c>
      <c r="G16" s="207">
        <v>261</v>
      </c>
    </row>
    <row r="17" spans="2:7" s="54" customFormat="1" ht="18" customHeight="1">
      <c r="B17" s="202">
        <v>2007</v>
      </c>
      <c r="C17" s="203" t="s">
        <v>57</v>
      </c>
      <c r="D17" s="203" t="s">
        <v>90</v>
      </c>
      <c r="E17" s="204">
        <v>3</v>
      </c>
      <c r="F17" s="204">
        <v>241.92</v>
      </c>
      <c r="G17" s="204">
        <v>84</v>
      </c>
    </row>
    <row r="18" spans="2:7" s="54" customFormat="1" ht="18" customHeight="1">
      <c r="B18" s="205">
        <v>2007</v>
      </c>
      <c r="C18" s="206" t="s">
        <v>57</v>
      </c>
      <c r="D18" s="206" t="s">
        <v>91</v>
      </c>
      <c r="E18" s="207">
        <v>527</v>
      </c>
      <c r="F18" s="207">
        <v>35109.120000000003</v>
      </c>
      <c r="G18" s="207">
        <v>11876</v>
      </c>
    </row>
    <row r="19" spans="2:7" s="54" customFormat="1" ht="18" customHeight="1">
      <c r="B19" s="202">
        <v>2007</v>
      </c>
      <c r="C19" s="203" t="s">
        <v>57</v>
      </c>
      <c r="D19" s="203" t="s">
        <v>92</v>
      </c>
      <c r="E19" s="204">
        <v>7</v>
      </c>
      <c r="F19" s="204">
        <v>352.32</v>
      </c>
      <c r="G19" s="204">
        <v>100.5</v>
      </c>
    </row>
    <row r="20" spans="2:7" s="54" customFormat="1" ht="18" customHeight="1">
      <c r="B20" s="205">
        <v>2007</v>
      </c>
      <c r="C20" s="206" t="s">
        <v>57</v>
      </c>
      <c r="D20" s="206" t="s">
        <v>93</v>
      </c>
      <c r="E20" s="207">
        <v>212</v>
      </c>
      <c r="F20" s="207">
        <v>8904.9599999999991</v>
      </c>
      <c r="G20" s="207">
        <v>3017.75</v>
      </c>
    </row>
    <row r="21" spans="2:7" s="54" customFormat="1" ht="18" customHeight="1">
      <c r="B21" s="202">
        <v>2007</v>
      </c>
      <c r="C21" s="203" t="s">
        <v>57</v>
      </c>
      <c r="D21" s="203" t="s">
        <v>94</v>
      </c>
      <c r="E21" s="204">
        <v>1468</v>
      </c>
      <c r="F21" s="204">
        <v>62482.559999999998</v>
      </c>
      <c r="G21" s="204">
        <v>20274.25</v>
      </c>
    </row>
    <row r="22" spans="2:7" s="54" customFormat="1" ht="18" customHeight="1">
      <c r="B22" s="205">
        <v>2007</v>
      </c>
      <c r="C22" s="206" t="s">
        <v>57</v>
      </c>
      <c r="D22" s="206" t="s">
        <v>95</v>
      </c>
      <c r="E22" s="207">
        <v>37</v>
      </c>
      <c r="F22" s="207">
        <v>581.76</v>
      </c>
      <c r="G22" s="207">
        <v>197.75</v>
      </c>
    </row>
    <row r="23" spans="2:7" s="54" customFormat="1" ht="18" customHeight="1">
      <c r="B23" s="202">
        <v>2007</v>
      </c>
      <c r="C23" s="203" t="s">
        <v>57</v>
      </c>
      <c r="D23" s="203" t="s">
        <v>96</v>
      </c>
      <c r="E23" s="204">
        <v>4560</v>
      </c>
      <c r="F23" s="204">
        <v>196275.84</v>
      </c>
      <c r="G23" s="204">
        <v>65769</v>
      </c>
    </row>
    <row r="24" spans="2:7" s="54" customFormat="1" ht="18" customHeight="1">
      <c r="B24" s="205">
        <v>2007</v>
      </c>
      <c r="C24" s="206" t="s">
        <v>57</v>
      </c>
      <c r="D24" s="206" t="s">
        <v>97</v>
      </c>
      <c r="E24" s="207">
        <v>52</v>
      </c>
      <c r="F24" s="207">
        <v>4826.88</v>
      </c>
      <c r="G24" s="207">
        <v>1598.75</v>
      </c>
    </row>
    <row r="25" spans="2:7" s="54" customFormat="1" ht="18" customHeight="1">
      <c r="B25" s="202">
        <v>2007</v>
      </c>
      <c r="C25" s="203" t="s">
        <v>57</v>
      </c>
      <c r="D25" s="203" t="s">
        <v>99</v>
      </c>
      <c r="E25" s="204">
        <v>62</v>
      </c>
      <c r="F25" s="204">
        <v>2021.76</v>
      </c>
      <c r="G25" s="204">
        <v>668</v>
      </c>
    </row>
    <row r="26" spans="2:7" s="54" customFormat="1" ht="18" customHeight="1">
      <c r="B26" s="205">
        <v>2007</v>
      </c>
      <c r="C26" s="206" t="s">
        <v>58</v>
      </c>
      <c r="D26" s="206" t="s">
        <v>88</v>
      </c>
      <c r="E26" s="207">
        <v>147</v>
      </c>
      <c r="F26" s="207">
        <v>8293.33</v>
      </c>
      <c r="G26" s="207">
        <v>1150.42857142857</v>
      </c>
    </row>
    <row r="27" spans="2:7" s="54" customFormat="1" ht="18" customHeight="1">
      <c r="B27" s="202">
        <v>2007</v>
      </c>
      <c r="C27" s="203" t="s">
        <v>58</v>
      </c>
      <c r="D27" s="203" t="s">
        <v>89</v>
      </c>
      <c r="E27" s="204">
        <v>61</v>
      </c>
      <c r="F27" s="204">
        <v>4722.88</v>
      </c>
      <c r="G27" s="204">
        <v>655.142857142857</v>
      </c>
    </row>
    <row r="28" spans="2:7" s="54" customFormat="1" ht="18" customHeight="1">
      <c r="B28" s="205">
        <v>2007</v>
      </c>
      <c r="C28" s="206" t="s">
        <v>58</v>
      </c>
      <c r="D28" s="206" t="s">
        <v>90</v>
      </c>
      <c r="E28" s="207">
        <v>34</v>
      </c>
      <c r="F28" s="207">
        <v>1681.76</v>
      </c>
      <c r="G28" s="207">
        <v>233.57142857142901</v>
      </c>
    </row>
    <row r="29" spans="2:7" s="54" customFormat="1" ht="18" customHeight="1">
      <c r="B29" s="202">
        <v>2007</v>
      </c>
      <c r="C29" s="203" t="s">
        <v>58</v>
      </c>
      <c r="D29" s="203" t="s">
        <v>91</v>
      </c>
      <c r="E29" s="204">
        <v>25</v>
      </c>
      <c r="F29" s="204">
        <v>1114.31</v>
      </c>
      <c r="G29" s="204">
        <v>154.57142857142901</v>
      </c>
    </row>
    <row r="30" spans="2:7" s="54" customFormat="1" ht="18" customHeight="1">
      <c r="B30" s="205">
        <v>2007</v>
      </c>
      <c r="C30" s="206" t="s">
        <v>58</v>
      </c>
      <c r="D30" s="206" t="s">
        <v>92</v>
      </c>
      <c r="E30" s="207">
        <v>57</v>
      </c>
      <c r="F30" s="207">
        <v>7424.03</v>
      </c>
      <c r="G30" s="207">
        <v>1029.8571428571399</v>
      </c>
    </row>
    <row r="31" spans="2:7" s="54" customFormat="1" ht="18" customHeight="1">
      <c r="B31" s="202">
        <v>2007</v>
      </c>
      <c r="C31" s="203" t="s">
        <v>58</v>
      </c>
      <c r="D31" s="203" t="s">
        <v>93</v>
      </c>
      <c r="E31" s="204">
        <v>277</v>
      </c>
      <c r="F31" s="204">
        <v>17218.05</v>
      </c>
      <c r="G31" s="204">
        <v>2414.1428571428601</v>
      </c>
    </row>
    <row r="32" spans="2:7" s="54" customFormat="1" ht="18" customHeight="1">
      <c r="B32" s="205">
        <v>2007</v>
      </c>
      <c r="C32" s="206" t="s">
        <v>58</v>
      </c>
      <c r="D32" s="206" t="s">
        <v>94</v>
      </c>
      <c r="E32" s="207">
        <v>102</v>
      </c>
      <c r="F32" s="207">
        <v>5878.27</v>
      </c>
      <c r="G32" s="207">
        <v>817.42857142857099</v>
      </c>
    </row>
    <row r="33" spans="2:7" s="54" customFormat="1" ht="18" customHeight="1">
      <c r="B33" s="202">
        <v>2007</v>
      </c>
      <c r="C33" s="203" t="s">
        <v>58</v>
      </c>
      <c r="D33" s="203" t="s">
        <v>95</v>
      </c>
      <c r="E33" s="204">
        <v>102</v>
      </c>
      <c r="F33" s="204">
        <v>4299.62</v>
      </c>
      <c r="G33" s="204">
        <v>598.42857142857201</v>
      </c>
    </row>
    <row r="34" spans="2:7" s="54" customFormat="1" ht="18" customHeight="1">
      <c r="B34" s="205">
        <v>2007</v>
      </c>
      <c r="C34" s="206" t="s">
        <v>58</v>
      </c>
      <c r="D34" s="206" t="s">
        <v>96</v>
      </c>
      <c r="E34" s="207">
        <v>190</v>
      </c>
      <c r="F34" s="207">
        <v>9864.9699999999993</v>
      </c>
      <c r="G34" s="207">
        <v>1368.42857142857</v>
      </c>
    </row>
    <row r="35" spans="2:7" s="54" customFormat="1" ht="18" customHeight="1">
      <c r="B35" s="202">
        <v>2007</v>
      </c>
      <c r="C35" s="203" t="s">
        <v>58</v>
      </c>
      <c r="D35" s="203" t="s">
        <v>97</v>
      </c>
      <c r="E35" s="204">
        <v>491</v>
      </c>
      <c r="F35" s="204">
        <v>20874.23</v>
      </c>
      <c r="G35" s="204">
        <v>2926</v>
      </c>
    </row>
    <row r="36" spans="2:7" s="54" customFormat="1" ht="18" customHeight="1">
      <c r="B36" s="205">
        <v>2007</v>
      </c>
      <c r="C36" s="206" t="s">
        <v>58</v>
      </c>
      <c r="D36" s="206" t="s">
        <v>99</v>
      </c>
      <c r="E36" s="207">
        <v>22</v>
      </c>
      <c r="F36" s="207">
        <v>1038.08</v>
      </c>
      <c r="G36" s="207">
        <v>144.857142857143</v>
      </c>
    </row>
    <row r="37" spans="2:7" s="54" customFormat="1" ht="18" customHeight="1">
      <c r="B37" s="202">
        <v>2007</v>
      </c>
      <c r="C37" s="203" t="s">
        <v>58</v>
      </c>
      <c r="D37" s="203" t="s">
        <v>100</v>
      </c>
      <c r="E37" s="204">
        <v>11</v>
      </c>
      <c r="F37" s="204">
        <v>645.73</v>
      </c>
      <c r="G37" s="204">
        <v>89.571428571428598</v>
      </c>
    </row>
    <row r="38" spans="2:7" s="54" customFormat="1" ht="18" customHeight="1">
      <c r="B38" s="205">
        <v>2007</v>
      </c>
      <c r="C38" s="206" t="s">
        <v>58</v>
      </c>
      <c r="D38" s="206" t="s">
        <v>101</v>
      </c>
      <c r="E38" s="207">
        <v>29</v>
      </c>
      <c r="F38" s="207">
        <v>1103.03</v>
      </c>
      <c r="G38" s="207">
        <v>153</v>
      </c>
    </row>
    <row r="39" spans="2:7" s="54" customFormat="1" ht="18" customHeight="1">
      <c r="B39" s="202">
        <v>2007</v>
      </c>
      <c r="C39" s="203" t="s">
        <v>59</v>
      </c>
      <c r="D39" s="203" t="s">
        <v>88</v>
      </c>
      <c r="E39" s="204">
        <v>57116</v>
      </c>
      <c r="F39" s="204">
        <v>853912.73</v>
      </c>
      <c r="G39" s="204">
        <v>1847090.5696</v>
      </c>
    </row>
    <row r="40" spans="2:7" s="54" customFormat="1" ht="18" customHeight="1">
      <c r="B40" s="205">
        <v>2007</v>
      </c>
      <c r="C40" s="206" t="s">
        <v>59</v>
      </c>
      <c r="D40" s="206" t="s">
        <v>89</v>
      </c>
      <c r="E40" s="207">
        <v>1970</v>
      </c>
      <c r="F40" s="207">
        <v>42938.27</v>
      </c>
      <c r="G40" s="207">
        <v>92302.78</v>
      </c>
    </row>
    <row r="41" spans="2:7" s="54" customFormat="1" ht="18" customHeight="1">
      <c r="B41" s="202">
        <v>2007</v>
      </c>
      <c r="C41" s="203" t="s">
        <v>59</v>
      </c>
      <c r="D41" s="203" t="s">
        <v>90</v>
      </c>
      <c r="E41" s="204">
        <v>14120</v>
      </c>
      <c r="F41" s="204">
        <v>166823.76</v>
      </c>
      <c r="G41" s="204">
        <v>362189.08</v>
      </c>
    </row>
    <row r="42" spans="2:7" s="54" customFormat="1" ht="18" customHeight="1">
      <c r="B42" s="205">
        <v>2007</v>
      </c>
      <c r="C42" s="206" t="s">
        <v>59</v>
      </c>
      <c r="D42" s="206" t="s">
        <v>91</v>
      </c>
      <c r="E42" s="207">
        <v>18721</v>
      </c>
      <c r="F42" s="207">
        <v>489193.96</v>
      </c>
      <c r="G42" s="207">
        <v>1050982.76</v>
      </c>
    </row>
    <row r="43" spans="2:7" s="54" customFormat="1" ht="18" customHeight="1">
      <c r="B43" s="202">
        <v>2007</v>
      </c>
      <c r="C43" s="203" t="s">
        <v>59</v>
      </c>
      <c r="D43" s="203" t="s">
        <v>92</v>
      </c>
      <c r="E43" s="204">
        <v>11411</v>
      </c>
      <c r="F43" s="204">
        <v>299259.09000000003</v>
      </c>
      <c r="G43" s="204">
        <v>648966.36</v>
      </c>
    </row>
    <row r="44" spans="2:7" s="54" customFormat="1" ht="18" customHeight="1">
      <c r="B44" s="205">
        <v>2007</v>
      </c>
      <c r="C44" s="206" t="s">
        <v>59</v>
      </c>
      <c r="D44" s="206" t="s">
        <v>93</v>
      </c>
      <c r="E44" s="207">
        <v>45340</v>
      </c>
      <c r="F44" s="207">
        <v>754784.12</v>
      </c>
      <c r="G44" s="207">
        <v>1632288.13</v>
      </c>
    </row>
    <row r="45" spans="2:7" s="54" customFormat="1" ht="18" customHeight="1">
      <c r="B45" s="202">
        <v>2007</v>
      </c>
      <c r="C45" s="203" t="s">
        <v>59</v>
      </c>
      <c r="D45" s="203" t="s">
        <v>94</v>
      </c>
      <c r="E45" s="204">
        <v>209821</v>
      </c>
      <c r="F45" s="204">
        <v>4219645.03</v>
      </c>
      <c r="G45" s="204">
        <v>9207015.9399999995</v>
      </c>
    </row>
    <row r="46" spans="2:7" s="54" customFormat="1" ht="18" customHeight="1">
      <c r="B46" s="205">
        <v>2007</v>
      </c>
      <c r="C46" s="206" t="s">
        <v>59</v>
      </c>
      <c r="D46" s="206" t="s">
        <v>95</v>
      </c>
      <c r="E46" s="207">
        <v>11426</v>
      </c>
      <c r="F46" s="207">
        <v>161541</v>
      </c>
      <c r="G46" s="207">
        <v>349308.52</v>
      </c>
    </row>
    <row r="47" spans="2:7" s="54" customFormat="1" ht="18" customHeight="1">
      <c r="B47" s="202">
        <v>2007</v>
      </c>
      <c r="C47" s="203" t="s">
        <v>59</v>
      </c>
      <c r="D47" s="203" t="s">
        <v>96</v>
      </c>
      <c r="E47" s="204">
        <v>41995</v>
      </c>
      <c r="F47" s="204">
        <v>565717.03</v>
      </c>
      <c r="G47" s="204">
        <v>1224961.44</v>
      </c>
    </row>
    <row r="48" spans="2:7" s="54" customFormat="1" ht="18" customHeight="1">
      <c r="B48" s="205">
        <v>2007</v>
      </c>
      <c r="C48" s="206" t="s">
        <v>59</v>
      </c>
      <c r="D48" s="206" t="s">
        <v>97</v>
      </c>
      <c r="E48" s="207">
        <v>64357</v>
      </c>
      <c r="F48" s="207">
        <v>1872854.59</v>
      </c>
      <c r="G48" s="207">
        <v>4063279.5</v>
      </c>
    </row>
    <row r="49" spans="2:7" s="54" customFormat="1" ht="18" customHeight="1">
      <c r="B49" s="202">
        <v>2007</v>
      </c>
      <c r="C49" s="203" t="s">
        <v>59</v>
      </c>
      <c r="D49" s="203" t="s">
        <v>98</v>
      </c>
      <c r="E49" s="204">
        <v>100</v>
      </c>
      <c r="F49" s="204">
        <v>1101.0899999999999</v>
      </c>
      <c r="G49" s="204">
        <v>2357.52</v>
      </c>
    </row>
    <row r="50" spans="2:7" s="54" customFormat="1" ht="18" customHeight="1">
      <c r="B50" s="205">
        <v>2007</v>
      </c>
      <c r="C50" s="206" t="s">
        <v>59</v>
      </c>
      <c r="D50" s="206" t="s">
        <v>99</v>
      </c>
      <c r="E50" s="207">
        <v>719</v>
      </c>
      <c r="F50" s="207">
        <v>12084.79</v>
      </c>
      <c r="G50" s="207">
        <v>26045.08</v>
      </c>
    </row>
    <row r="51" spans="2:7" s="54" customFormat="1" ht="18" customHeight="1">
      <c r="B51" s="202">
        <v>2007</v>
      </c>
      <c r="C51" s="203" t="s">
        <v>59</v>
      </c>
      <c r="D51" s="203" t="s">
        <v>100</v>
      </c>
      <c r="E51" s="204">
        <v>15810</v>
      </c>
      <c r="F51" s="204">
        <v>420745.88</v>
      </c>
      <c r="G51" s="204">
        <v>904431.48</v>
      </c>
    </row>
    <row r="52" spans="2:7" s="54" customFormat="1" ht="18" customHeight="1">
      <c r="B52" s="205">
        <v>2007</v>
      </c>
      <c r="C52" s="206" t="s">
        <v>59</v>
      </c>
      <c r="D52" s="206" t="s">
        <v>101</v>
      </c>
      <c r="E52" s="207">
        <v>2</v>
      </c>
      <c r="F52" s="207">
        <v>37.83</v>
      </c>
      <c r="G52" s="207">
        <v>80.400000000000006</v>
      </c>
    </row>
    <row r="53" spans="2:7" s="54" customFormat="1" ht="18" customHeight="1">
      <c r="B53" s="202">
        <v>2007</v>
      </c>
      <c r="C53" s="203" t="s">
        <v>60</v>
      </c>
      <c r="D53" s="203" t="s">
        <v>88</v>
      </c>
      <c r="E53" s="204">
        <v>180</v>
      </c>
      <c r="F53" s="204">
        <v>5422.8</v>
      </c>
      <c r="G53" s="204">
        <v>5894</v>
      </c>
    </row>
    <row r="54" spans="2:7" s="54" customFormat="1" ht="18" customHeight="1">
      <c r="B54" s="205">
        <v>2007</v>
      </c>
      <c r="C54" s="206" t="s">
        <v>60</v>
      </c>
      <c r="D54" s="206" t="s">
        <v>89</v>
      </c>
      <c r="E54" s="207">
        <v>48</v>
      </c>
      <c r="F54" s="207">
        <v>1668.02</v>
      </c>
      <c r="G54" s="207">
        <v>1807</v>
      </c>
    </row>
    <row r="55" spans="2:7" s="54" customFormat="1" ht="18" customHeight="1">
      <c r="B55" s="202">
        <v>2007</v>
      </c>
      <c r="C55" s="203" t="s">
        <v>60</v>
      </c>
      <c r="D55" s="203" t="s">
        <v>90</v>
      </c>
      <c r="E55" s="204">
        <v>165</v>
      </c>
      <c r="F55" s="204">
        <v>2574.6</v>
      </c>
      <c r="G55" s="204">
        <v>2836</v>
      </c>
    </row>
    <row r="56" spans="2:7" s="54" customFormat="1" ht="18" customHeight="1">
      <c r="B56" s="205">
        <v>2007</v>
      </c>
      <c r="C56" s="206" t="s">
        <v>60</v>
      </c>
      <c r="D56" s="206" t="s">
        <v>91</v>
      </c>
      <c r="E56" s="207">
        <v>103</v>
      </c>
      <c r="F56" s="207">
        <v>2715.53</v>
      </c>
      <c r="G56" s="207">
        <v>2923</v>
      </c>
    </row>
    <row r="57" spans="2:7" s="54" customFormat="1" ht="18" customHeight="1">
      <c r="B57" s="202">
        <v>2007</v>
      </c>
      <c r="C57" s="203" t="s">
        <v>60</v>
      </c>
      <c r="D57" s="203" t="s">
        <v>92</v>
      </c>
      <c r="E57" s="204">
        <v>55</v>
      </c>
      <c r="F57" s="204">
        <v>1162.95</v>
      </c>
      <c r="G57" s="204">
        <v>1266.5</v>
      </c>
    </row>
    <row r="58" spans="2:7" s="54" customFormat="1" ht="18" customHeight="1">
      <c r="B58" s="205">
        <v>2007</v>
      </c>
      <c r="C58" s="206" t="s">
        <v>60</v>
      </c>
      <c r="D58" s="206" t="s">
        <v>93</v>
      </c>
      <c r="E58" s="207">
        <v>318</v>
      </c>
      <c r="F58" s="207">
        <v>8423.8799999999992</v>
      </c>
      <c r="G58" s="207">
        <v>9205.5</v>
      </c>
    </row>
    <row r="59" spans="2:7" s="54" customFormat="1" ht="18" customHeight="1">
      <c r="B59" s="202">
        <v>2007</v>
      </c>
      <c r="C59" s="203" t="s">
        <v>60</v>
      </c>
      <c r="D59" s="203" t="s">
        <v>94</v>
      </c>
      <c r="E59" s="204">
        <v>357</v>
      </c>
      <c r="F59" s="204">
        <v>7692.33</v>
      </c>
      <c r="G59" s="204">
        <v>8241</v>
      </c>
    </row>
    <row r="60" spans="2:7" s="54" customFormat="1" ht="18" customHeight="1">
      <c r="B60" s="205">
        <v>2007</v>
      </c>
      <c r="C60" s="206" t="s">
        <v>60</v>
      </c>
      <c r="D60" s="206" t="s">
        <v>95</v>
      </c>
      <c r="E60" s="207">
        <v>170</v>
      </c>
      <c r="F60" s="207">
        <v>3463.11</v>
      </c>
      <c r="G60" s="207">
        <v>3642</v>
      </c>
    </row>
    <row r="61" spans="2:7" s="54" customFormat="1" ht="18" customHeight="1">
      <c r="B61" s="202">
        <v>2007</v>
      </c>
      <c r="C61" s="203" t="s">
        <v>60</v>
      </c>
      <c r="D61" s="203" t="s">
        <v>96</v>
      </c>
      <c r="E61" s="204">
        <v>222</v>
      </c>
      <c r="F61" s="204">
        <v>5504.58</v>
      </c>
      <c r="G61" s="204">
        <v>6082</v>
      </c>
    </row>
    <row r="62" spans="2:7" s="54" customFormat="1" ht="18" customHeight="1">
      <c r="B62" s="205">
        <v>2007</v>
      </c>
      <c r="C62" s="206" t="s">
        <v>60</v>
      </c>
      <c r="D62" s="206" t="s">
        <v>97</v>
      </c>
      <c r="E62" s="207">
        <v>257</v>
      </c>
      <c r="F62" s="207">
        <v>7067.48</v>
      </c>
      <c r="G62" s="207">
        <v>7473</v>
      </c>
    </row>
    <row r="63" spans="2:7" s="54" customFormat="1" ht="18" customHeight="1">
      <c r="B63" s="202">
        <v>2007</v>
      </c>
      <c r="C63" s="203" t="s">
        <v>60</v>
      </c>
      <c r="D63" s="203" t="s">
        <v>99</v>
      </c>
      <c r="E63" s="204">
        <v>7</v>
      </c>
      <c r="F63" s="204">
        <v>148.25</v>
      </c>
      <c r="G63" s="204">
        <v>175</v>
      </c>
    </row>
    <row r="64" spans="2:7" s="54" customFormat="1" ht="18" customHeight="1">
      <c r="B64" s="205">
        <v>2007</v>
      </c>
      <c r="C64" s="206" t="s">
        <v>60</v>
      </c>
      <c r="D64" s="206" t="s">
        <v>100</v>
      </c>
      <c r="E64" s="207">
        <v>84</v>
      </c>
      <c r="F64" s="207">
        <v>2268.14</v>
      </c>
      <c r="G64" s="207">
        <v>2389</v>
      </c>
    </row>
    <row r="65" spans="2:7" s="54" customFormat="1" ht="18" customHeight="1">
      <c r="B65" s="202">
        <v>2008</v>
      </c>
      <c r="C65" s="203" t="s">
        <v>56</v>
      </c>
      <c r="D65" s="203" t="s">
        <v>88</v>
      </c>
      <c r="E65" s="204">
        <v>91</v>
      </c>
      <c r="F65" s="204">
        <v>6157.8</v>
      </c>
      <c r="G65" s="204">
        <v>2084.6</v>
      </c>
    </row>
    <row r="66" spans="2:7" s="54" customFormat="1" ht="18" customHeight="1">
      <c r="B66" s="205">
        <v>2008</v>
      </c>
      <c r="C66" s="206" t="s">
        <v>56</v>
      </c>
      <c r="D66" s="206" t="s">
        <v>89</v>
      </c>
      <c r="E66" s="207">
        <v>254</v>
      </c>
      <c r="F66" s="207">
        <v>12504.92</v>
      </c>
      <c r="G66" s="207">
        <v>3837.75</v>
      </c>
    </row>
    <row r="67" spans="2:7" s="54" customFormat="1" ht="18" customHeight="1">
      <c r="B67" s="202">
        <v>2008</v>
      </c>
      <c r="C67" s="203" t="s">
        <v>56</v>
      </c>
      <c r="D67" s="203" t="s">
        <v>90</v>
      </c>
      <c r="E67" s="204">
        <v>302</v>
      </c>
      <c r="F67" s="204">
        <v>6290.62</v>
      </c>
      <c r="G67" s="204">
        <v>1770.05</v>
      </c>
    </row>
    <row r="68" spans="2:7" s="54" customFormat="1" ht="18" customHeight="1">
      <c r="B68" s="205">
        <v>2008</v>
      </c>
      <c r="C68" s="206" t="s">
        <v>56</v>
      </c>
      <c r="D68" s="206" t="s">
        <v>91</v>
      </c>
      <c r="E68" s="207">
        <v>475</v>
      </c>
      <c r="F68" s="207">
        <v>31829.02</v>
      </c>
      <c r="G68" s="207">
        <v>10733</v>
      </c>
    </row>
    <row r="69" spans="2:7" s="54" customFormat="1" ht="18" customHeight="1">
      <c r="B69" s="202">
        <v>2008</v>
      </c>
      <c r="C69" s="203" t="s">
        <v>56</v>
      </c>
      <c r="D69" s="203" t="s">
        <v>92</v>
      </c>
      <c r="E69" s="204">
        <v>740</v>
      </c>
      <c r="F69" s="204">
        <v>50201.97</v>
      </c>
      <c r="G69" s="204">
        <v>16693.349999999999</v>
      </c>
    </row>
    <row r="70" spans="2:7" s="54" customFormat="1" ht="18" customHeight="1">
      <c r="B70" s="205">
        <v>2008</v>
      </c>
      <c r="C70" s="206" t="s">
        <v>56</v>
      </c>
      <c r="D70" s="206" t="s">
        <v>93</v>
      </c>
      <c r="E70" s="207">
        <v>445</v>
      </c>
      <c r="F70" s="207">
        <v>15501.65</v>
      </c>
      <c r="G70" s="207">
        <v>4828.95</v>
      </c>
    </row>
    <row r="71" spans="2:7" s="54" customFormat="1" ht="18" customHeight="1">
      <c r="B71" s="202">
        <v>2008</v>
      </c>
      <c r="C71" s="203" t="s">
        <v>56</v>
      </c>
      <c r="D71" s="203" t="s">
        <v>94</v>
      </c>
      <c r="E71" s="204">
        <v>2011</v>
      </c>
      <c r="F71" s="204">
        <v>119924.4</v>
      </c>
      <c r="G71" s="204">
        <v>38070.15</v>
      </c>
    </row>
    <row r="72" spans="2:7" s="54" customFormat="1" ht="18" customHeight="1">
      <c r="B72" s="205">
        <v>2008</v>
      </c>
      <c r="C72" s="206" t="s">
        <v>56</v>
      </c>
      <c r="D72" s="206" t="s">
        <v>95</v>
      </c>
      <c r="E72" s="207">
        <v>280</v>
      </c>
      <c r="F72" s="207">
        <v>8481.0300000000007</v>
      </c>
      <c r="G72" s="207">
        <v>2444.5500000000002</v>
      </c>
    </row>
    <row r="73" spans="2:7" s="54" customFormat="1" ht="18" customHeight="1">
      <c r="B73" s="202">
        <v>2008</v>
      </c>
      <c r="C73" s="203" t="s">
        <v>56</v>
      </c>
      <c r="D73" s="203" t="s">
        <v>96</v>
      </c>
      <c r="E73" s="204">
        <v>1834</v>
      </c>
      <c r="F73" s="204">
        <v>79294.47</v>
      </c>
      <c r="G73" s="204">
        <v>25684.55</v>
      </c>
    </row>
    <row r="74" spans="2:7" s="54" customFormat="1" ht="18" customHeight="1">
      <c r="B74" s="205">
        <v>2008</v>
      </c>
      <c r="C74" s="206" t="s">
        <v>56</v>
      </c>
      <c r="D74" s="206" t="s">
        <v>97</v>
      </c>
      <c r="E74" s="207">
        <v>2307</v>
      </c>
      <c r="F74" s="207">
        <v>94420.2</v>
      </c>
      <c r="G74" s="207">
        <v>29159.9</v>
      </c>
    </row>
    <row r="75" spans="2:7" s="54" customFormat="1" ht="18" customHeight="1">
      <c r="B75" s="202">
        <v>2008</v>
      </c>
      <c r="C75" s="203" t="s">
        <v>56</v>
      </c>
      <c r="D75" s="203" t="s">
        <v>98</v>
      </c>
      <c r="E75" s="204">
        <v>12</v>
      </c>
      <c r="F75" s="204">
        <v>59.66</v>
      </c>
      <c r="G75" s="204">
        <v>13.05</v>
      </c>
    </row>
    <row r="76" spans="2:7" s="54" customFormat="1" ht="18" customHeight="1">
      <c r="B76" s="205">
        <v>2008</v>
      </c>
      <c r="C76" s="206" t="s">
        <v>56</v>
      </c>
      <c r="D76" s="206" t="s">
        <v>99</v>
      </c>
      <c r="E76" s="207">
        <v>19</v>
      </c>
      <c r="F76" s="207">
        <v>601.01</v>
      </c>
      <c r="G76" s="207">
        <v>195.55</v>
      </c>
    </row>
    <row r="77" spans="2:7" s="54" customFormat="1" ht="18" customHeight="1">
      <c r="B77" s="202">
        <v>2008</v>
      </c>
      <c r="C77" s="203" t="s">
        <v>56</v>
      </c>
      <c r="D77" s="203" t="s">
        <v>100</v>
      </c>
      <c r="E77" s="204">
        <v>306</v>
      </c>
      <c r="F77" s="204">
        <v>1745.4</v>
      </c>
      <c r="G77" s="204">
        <v>541.85</v>
      </c>
    </row>
    <row r="78" spans="2:7" s="54" customFormat="1" ht="18" customHeight="1">
      <c r="B78" s="205">
        <v>2008</v>
      </c>
      <c r="C78" s="206" t="s">
        <v>56</v>
      </c>
      <c r="D78" s="206" t="s">
        <v>101</v>
      </c>
      <c r="E78" s="207">
        <v>2</v>
      </c>
      <c r="F78" s="207">
        <v>96</v>
      </c>
      <c r="G78" s="207">
        <v>30</v>
      </c>
    </row>
    <row r="79" spans="2:7" s="54" customFormat="1" ht="18" customHeight="1">
      <c r="B79" s="202">
        <v>2008</v>
      </c>
      <c r="C79" s="203" t="s">
        <v>57</v>
      </c>
      <c r="D79" s="203" t="s">
        <v>88</v>
      </c>
      <c r="E79" s="204">
        <v>51</v>
      </c>
      <c r="F79" s="204">
        <v>1806.72</v>
      </c>
      <c r="G79" s="204">
        <v>551.5</v>
      </c>
    </row>
    <row r="80" spans="2:7" s="54" customFormat="1" ht="18" customHeight="1">
      <c r="B80" s="205">
        <v>2008</v>
      </c>
      <c r="C80" s="206" t="s">
        <v>57</v>
      </c>
      <c r="D80" s="206" t="s">
        <v>89</v>
      </c>
      <c r="E80" s="207">
        <v>15</v>
      </c>
      <c r="F80" s="207">
        <v>778</v>
      </c>
      <c r="G80" s="207">
        <v>236.25</v>
      </c>
    </row>
    <row r="81" spans="2:7" s="54" customFormat="1" ht="18" customHeight="1">
      <c r="B81" s="202">
        <v>2008</v>
      </c>
      <c r="C81" s="203" t="s">
        <v>57</v>
      </c>
      <c r="D81" s="203" t="s">
        <v>90</v>
      </c>
      <c r="E81" s="204">
        <v>1</v>
      </c>
      <c r="F81" s="204">
        <v>80.64</v>
      </c>
      <c r="G81" s="204">
        <v>28</v>
      </c>
    </row>
    <row r="82" spans="2:7" s="54" customFormat="1" ht="18" customHeight="1">
      <c r="B82" s="205">
        <v>2008</v>
      </c>
      <c r="C82" s="206" t="s">
        <v>57</v>
      </c>
      <c r="D82" s="206" t="s">
        <v>91</v>
      </c>
      <c r="E82" s="207">
        <v>1106</v>
      </c>
      <c r="F82" s="207">
        <v>96826.81</v>
      </c>
      <c r="G82" s="207">
        <v>32198.5</v>
      </c>
    </row>
    <row r="83" spans="2:7" s="54" customFormat="1" ht="18" customHeight="1">
      <c r="B83" s="202">
        <v>2008</v>
      </c>
      <c r="C83" s="203" t="s">
        <v>57</v>
      </c>
      <c r="D83" s="203" t="s">
        <v>92</v>
      </c>
      <c r="E83" s="204">
        <v>54</v>
      </c>
      <c r="F83" s="204">
        <v>2389.69</v>
      </c>
      <c r="G83" s="204">
        <v>726.25</v>
      </c>
    </row>
    <row r="84" spans="2:7" s="54" customFormat="1" ht="18" customHeight="1">
      <c r="B84" s="205">
        <v>2008</v>
      </c>
      <c r="C84" s="206" t="s">
        <v>57</v>
      </c>
      <c r="D84" s="206" t="s">
        <v>93</v>
      </c>
      <c r="E84" s="207">
        <v>1215</v>
      </c>
      <c r="F84" s="207">
        <v>47606.47</v>
      </c>
      <c r="G84" s="207">
        <v>15493.25</v>
      </c>
    </row>
    <row r="85" spans="2:7" s="54" customFormat="1" ht="18" customHeight="1">
      <c r="B85" s="202">
        <v>2008</v>
      </c>
      <c r="C85" s="203" t="s">
        <v>57</v>
      </c>
      <c r="D85" s="203" t="s">
        <v>94</v>
      </c>
      <c r="E85" s="204">
        <v>6715</v>
      </c>
      <c r="F85" s="204">
        <v>293205.89</v>
      </c>
      <c r="G85" s="204">
        <v>96362.25</v>
      </c>
    </row>
    <row r="86" spans="2:7" s="54" customFormat="1" ht="18" customHeight="1">
      <c r="B86" s="205">
        <v>2008</v>
      </c>
      <c r="C86" s="206" t="s">
        <v>57</v>
      </c>
      <c r="D86" s="206" t="s">
        <v>95</v>
      </c>
      <c r="E86" s="207">
        <v>25</v>
      </c>
      <c r="F86" s="207">
        <v>376.44</v>
      </c>
      <c r="G86" s="207">
        <v>116.75</v>
      </c>
    </row>
    <row r="87" spans="2:7" s="54" customFormat="1" ht="18" customHeight="1">
      <c r="B87" s="202">
        <v>2008</v>
      </c>
      <c r="C87" s="203" t="s">
        <v>57</v>
      </c>
      <c r="D87" s="203" t="s">
        <v>96</v>
      </c>
      <c r="E87" s="204">
        <v>6351</v>
      </c>
      <c r="F87" s="204">
        <v>329650.07</v>
      </c>
      <c r="G87" s="204">
        <v>110712.5</v>
      </c>
    </row>
    <row r="88" spans="2:7" s="54" customFormat="1" ht="18" customHeight="1">
      <c r="B88" s="205">
        <v>2008</v>
      </c>
      <c r="C88" s="206" t="s">
        <v>57</v>
      </c>
      <c r="D88" s="206" t="s">
        <v>97</v>
      </c>
      <c r="E88" s="207">
        <v>184</v>
      </c>
      <c r="F88" s="207">
        <v>12438.43</v>
      </c>
      <c r="G88" s="207">
        <v>4109.5</v>
      </c>
    </row>
    <row r="89" spans="2:7" s="54" customFormat="1" ht="18" customHeight="1">
      <c r="B89" s="202">
        <v>2008</v>
      </c>
      <c r="C89" s="203" t="s">
        <v>57</v>
      </c>
      <c r="D89" s="203" t="s">
        <v>99</v>
      </c>
      <c r="E89" s="204">
        <v>396</v>
      </c>
      <c r="F89" s="204">
        <v>13000.27</v>
      </c>
      <c r="G89" s="204">
        <v>4389.5</v>
      </c>
    </row>
    <row r="90" spans="2:7" s="54" customFormat="1" ht="18" customHeight="1">
      <c r="B90" s="205">
        <v>2008</v>
      </c>
      <c r="C90" s="206" t="s">
        <v>57</v>
      </c>
      <c r="D90" s="206" t="s">
        <v>100</v>
      </c>
      <c r="E90" s="207">
        <v>12</v>
      </c>
      <c r="F90" s="207">
        <v>516.48</v>
      </c>
      <c r="G90" s="207">
        <v>159.25</v>
      </c>
    </row>
    <row r="91" spans="2:7" s="54" customFormat="1" ht="18" customHeight="1">
      <c r="B91" s="202">
        <v>2008</v>
      </c>
      <c r="C91" s="203" t="s">
        <v>58</v>
      </c>
      <c r="D91" s="203" t="s">
        <v>88</v>
      </c>
      <c r="E91" s="204">
        <v>155</v>
      </c>
      <c r="F91" s="204">
        <v>9069.9</v>
      </c>
      <c r="G91" s="204">
        <v>1266.42857142857</v>
      </c>
    </row>
    <row r="92" spans="2:7" s="54" customFormat="1" ht="18" customHeight="1">
      <c r="B92" s="205">
        <v>2008</v>
      </c>
      <c r="C92" s="206" t="s">
        <v>58</v>
      </c>
      <c r="D92" s="206" t="s">
        <v>89</v>
      </c>
      <c r="E92" s="207">
        <v>72</v>
      </c>
      <c r="F92" s="207">
        <v>4485.05</v>
      </c>
      <c r="G92" s="207">
        <v>622.142857142857</v>
      </c>
    </row>
    <row r="93" spans="2:7" s="54" customFormat="1" ht="18" customHeight="1">
      <c r="B93" s="202">
        <v>2008</v>
      </c>
      <c r="C93" s="203" t="s">
        <v>58</v>
      </c>
      <c r="D93" s="203" t="s">
        <v>90</v>
      </c>
      <c r="E93" s="204">
        <v>27</v>
      </c>
      <c r="F93" s="204">
        <v>1040.17</v>
      </c>
      <c r="G93" s="204">
        <v>144.28571428571399</v>
      </c>
    </row>
    <row r="94" spans="2:7" s="54" customFormat="1" ht="18" customHeight="1">
      <c r="B94" s="205">
        <v>2008</v>
      </c>
      <c r="C94" s="206" t="s">
        <v>58</v>
      </c>
      <c r="D94" s="206" t="s">
        <v>91</v>
      </c>
      <c r="E94" s="207">
        <v>24</v>
      </c>
      <c r="F94" s="207">
        <v>1415</v>
      </c>
      <c r="G94" s="207">
        <v>196.28571428571399</v>
      </c>
    </row>
    <row r="95" spans="2:7" s="54" customFormat="1" ht="18" customHeight="1">
      <c r="B95" s="202">
        <v>2008</v>
      </c>
      <c r="C95" s="203" t="s">
        <v>58</v>
      </c>
      <c r="D95" s="203" t="s">
        <v>92</v>
      </c>
      <c r="E95" s="204">
        <v>42</v>
      </c>
      <c r="F95" s="204">
        <v>5260.37</v>
      </c>
      <c r="G95" s="204">
        <v>756.57142857142901</v>
      </c>
    </row>
    <row r="96" spans="2:7" s="54" customFormat="1" ht="18" customHeight="1">
      <c r="B96" s="205">
        <v>2008</v>
      </c>
      <c r="C96" s="206" t="s">
        <v>58</v>
      </c>
      <c r="D96" s="206" t="s">
        <v>93</v>
      </c>
      <c r="E96" s="207">
        <v>172</v>
      </c>
      <c r="F96" s="207">
        <v>10102.790000000001</v>
      </c>
      <c r="G96" s="207">
        <v>1410</v>
      </c>
    </row>
    <row r="97" spans="2:7" s="54" customFormat="1" ht="18" customHeight="1">
      <c r="B97" s="202">
        <v>2008</v>
      </c>
      <c r="C97" s="203" t="s">
        <v>58</v>
      </c>
      <c r="D97" s="203" t="s">
        <v>94</v>
      </c>
      <c r="E97" s="204">
        <v>49</v>
      </c>
      <c r="F97" s="204">
        <v>2439.7399999999998</v>
      </c>
      <c r="G97" s="204">
        <v>340.71428571428601</v>
      </c>
    </row>
    <row r="98" spans="2:7" s="54" customFormat="1" ht="18" customHeight="1">
      <c r="B98" s="205">
        <v>2008</v>
      </c>
      <c r="C98" s="206" t="s">
        <v>58</v>
      </c>
      <c r="D98" s="206" t="s">
        <v>95</v>
      </c>
      <c r="E98" s="207">
        <v>80</v>
      </c>
      <c r="F98" s="207">
        <v>3579.8</v>
      </c>
      <c r="G98" s="207">
        <v>496.57142857142901</v>
      </c>
    </row>
    <row r="99" spans="2:7" s="54" customFormat="1" ht="18" customHeight="1">
      <c r="B99" s="202">
        <v>2008</v>
      </c>
      <c r="C99" s="203" t="s">
        <v>58</v>
      </c>
      <c r="D99" s="203" t="s">
        <v>96</v>
      </c>
      <c r="E99" s="204">
        <v>128</v>
      </c>
      <c r="F99" s="204">
        <v>8853.51</v>
      </c>
      <c r="G99" s="204">
        <v>1236.7142857142901</v>
      </c>
    </row>
    <row r="100" spans="2:7" s="54" customFormat="1" ht="18" customHeight="1">
      <c r="B100" s="205">
        <v>2008</v>
      </c>
      <c r="C100" s="206" t="s">
        <v>58</v>
      </c>
      <c r="D100" s="206" t="s">
        <v>97</v>
      </c>
      <c r="E100" s="207">
        <v>469</v>
      </c>
      <c r="F100" s="207">
        <v>23572.41</v>
      </c>
      <c r="G100" s="207">
        <v>3277.8571428571399</v>
      </c>
    </row>
    <row r="101" spans="2:7" s="54" customFormat="1" ht="18" customHeight="1">
      <c r="B101" s="202">
        <v>2008</v>
      </c>
      <c r="C101" s="203" t="s">
        <v>58</v>
      </c>
      <c r="D101" s="203" t="s">
        <v>98</v>
      </c>
      <c r="E101" s="204">
        <v>1</v>
      </c>
      <c r="F101" s="204">
        <v>61.79</v>
      </c>
      <c r="G101" s="204">
        <v>8.5714285714285694</v>
      </c>
    </row>
    <row r="102" spans="2:7" s="54" customFormat="1" ht="18" customHeight="1">
      <c r="B102" s="205">
        <v>2008</v>
      </c>
      <c r="C102" s="206" t="s">
        <v>58</v>
      </c>
      <c r="D102" s="206" t="s">
        <v>99</v>
      </c>
      <c r="E102" s="207">
        <v>14</v>
      </c>
      <c r="F102" s="207">
        <v>405.77</v>
      </c>
      <c r="G102" s="207">
        <v>56.285714285714299</v>
      </c>
    </row>
    <row r="103" spans="2:7" s="54" customFormat="1" ht="18" customHeight="1">
      <c r="B103" s="202">
        <v>2008</v>
      </c>
      <c r="C103" s="203" t="s">
        <v>58</v>
      </c>
      <c r="D103" s="203" t="s">
        <v>100</v>
      </c>
      <c r="E103" s="204">
        <v>10</v>
      </c>
      <c r="F103" s="204">
        <v>568.47</v>
      </c>
      <c r="G103" s="204">
        <v>78.857142857142904</v>
      </c>
    </row>
    <row r="104" spans="2:7" s="54" customFormat="1" ht="18" customHeight="1">
      <c r="B104" s="205">
        <v>2008</v>
      </c>
      <c r="C104" s="206" t="s">
        <v>58</v>
      </c>
      <c r="D104" s="206" t="s">
        <v>101</v>
      </c>
      <c r="E104" s="207">
        <v>1</v>
      </c>
      <c r="F104" s="207">
        <v>20.6</v>
      </c>
      <c r="G104" s="207">
        <v>2.8571428571428599</v>
      </c>
    </row>
    <row r="105" spans="2:7" s="54" customFormat="1" ht="18" customHeight="1">
      <c r="B105" s="202">
        <v>2008</v>
      </c>
      <c r="C105" s="203" t="s">
        <v>59</v>
      </c>
      <c r="D105" s="203" t="s">
        <v>88</v>
      </c>
      <c r="E105" s="204">
        <v>46440</v>
      </c>
      <c r="F105" s="204">
        <v>970882.35</v>
      </c>
      <c r="G105" s="204">
        <v>2036536.12</v>
      </c>
    </row>
    <row r="106" spans="2:7" s="54" customFormat="1" ht="18" customHeight="1">
      <c r="B106" s="205">
        <v>2008</v>
      </c>
      <c r="C106" s="206" t="s">
        <v>59</v>
      </c>
      <c r="D106" s="206" t="s">
        <v>89</v>
      </c>
      <c r="E106" s="207">
        <v>2334</v>
      </c>
      <c r="F106" s="207">
        <v>55929.31</v>
      </c>
      <c r="G106" s="207">
        <v>116259.36</v>
      </c>
    </row>
    <row r="107" spans="2:7" s="54" customFormat="1" ht="18" customHeight="1">
      <c r="B107" s="202">
        <v>2008</v>
      </c>
      <c r="C107" s="203" t="s">
        <v>59</v>
      </c>
      <c r="D107" s="203" t="s">
        <v>90</v>
      </c>
      <c r="E107" s="204">
        <v>14604</v>
      </c>
      <c r="F107" s="204">
        <v>190062.71</v>
      </c>
      <c r="G107" s="204">
        <v>401211.48</v>
      </c>
    </row>
    <row r="108" spans="2:7" s="54" customFormat="1" ht="18" customHeight="1">
      <c r="B108" s="205">
        <v>2008</v>
      </c>
      <c r="C108" s="206" t="s">
        <v>59</v>
      </c>
      <c r="D108" s="206" t="s">
        <v>91</v>
      </c>
      <c r="E108" s="207">
        <v>20303</v>
      </c>
      <c r="F108" s="207">
        <v>664542.35</v>
      </c>
      <c r="G108" s="207">
        <v>1407329.24</v>
      </c>
    </row>
    <row r="109" spans="2:7" s="54" customFormat="1" ht="18" customHeight="1">
      <c r="B109" s="202">
        <v>2008</v>
      </c>
      <c r="C109" s="203" t="s">
        <v>59</v>
      </c>
      <c r="D109" s="203" t="s">
        <v>92</v>
      </c>
      <c r="E109" s="204">
        <v>11494</v>
      </c>
      <c r="F109" s="204">
        <v>326054.34000000003</v>
      </c>
      <c r="G109" s="204">
        <v>697604.80480000004</v>
      </c>
    </row>
    <row r="110" spans="2:7" s="54" customFormat="1" ht="18" customHeight="1">
      <c r="B110" s="205">
        <v>2008</v>
      </c>
      <c r="C110" s="206" t="s">
        <v>59</v>
      </c>
      <c r="D110" s="206" t="s">
        <v>93</v>
      </c>
      <c r="E110" s="207">
        <v>49760</v>
      </c>
      <c r="F110" s="207">
        <v>913414.2</v>
      </c>
      <c r="G110" s="207">
        <v>1918584.82</v>
      </c>
    </row>
    <row r="111" spans="2:7" s="54" customFormat="1" ht="18" customHeight="1">
      <c r="B111" s="202">
        <v>2008</v>
      </c>
      <c r="C111" s="203" t="s">
        <v>59</v>
      </c>
      <c r="D111" s="203" t="s">
        <v>94</v>
      </c>
      <c r="E111" s="204">
        <v>213542</v>
      </c>
      <c r="F111" s="204">
        <v>4461288.99</v>
      </c>
      <c r="G111" s="204">
        <v>9498836.0360000003</v>
      </c>
    </row>
    <row r="112" spans="2:7" s="54" customFormat="1" ht="18" customHeight="1">
      <c r="B112" s="205">
        <v>2008</v>
      </c>
      <c r="C112" s="206" t="s">
        <v>59</v>
      </c>
      <c r="D112" s="206" t="s">
        <v>95</v>
      </c>
      <c r="E112" s="207">
        <v>14070</v>
      </c>
      <c r="F112" s="207">
        <v>195841.2</v>
      </c>
      <c r="G112" s="207">
        <v>414430.28</v>
      </c>
    </row>
    <row r="113" spans="2:7" s="54" customFormat="1" ht="18" customHeight="1">
      <c r="B113" s="202">
        <v>2008</v>
      </c>
      <c r="C113" s="203" t="s">
        <v>59</v>
      </c>
      <c r="D113" s="203" t="s">
        <v>96</v>
      </c>
      <c r="E113" s="204">
        <v>39331</v>
      </c>
      <c r="F113" s="204">
        <v>641818.12</v>
      </c>
      <c r="G113" s="204">
        <v>1330650.52</v>
      </c>
    </row>
    <row r="114" spans="2:7" s="54" customFormat="1" ht="18" customHeight="1">
      <c r="B114" s="205">
        <v>2008</v>
      </c>
      <c r="C114" s="206" t="s">
        <v>59</v>
      </c>
      <c r="D114" s="206" t="s">
        <v>97</v>
      </c>
      <c r="E114" s="207">
        <v>62802</v>
      </c>
      <c r="F114" s="207">
        <v>2009825.74</v>
      </c>
      <c r="G114" s="207">
        <v>4228892.9160000002</v>
      </c>
    </row>
    <row r="115" spans="2:7" s="54" customFormat="1" ht="18" customHeight="1">
      <c r="B115" s="202">
        <v>2008</v>
      </c>
      <c r="C115" s="203" t="s">
        <v>59</v>
      </c>
      <c r="D115" s="203" t="s">
        <v>98</v>
      </c>
      <c r="E115" s="204">
        <v>56</v>
      </c>
      <c r="F115" s="204">
        <v>747.56</v>
      </c>
      <c r="G115" s="204">
        <v>1520.72</v>
      </c>
    </row>
    <row r="116" spans="2:7" s="54" customFormat="1" ht="18" customHeight="1">
      <c r="B116" s="205">
        <v>2008</v>
      </c>
      <c r="C116" s="206" t="s">
        <v>59</v>
      </c>
      <c r="D116" s="206" t="s">
        <v>99</v>
      </c>
      <c r="E116" s="207">
        <v>664</v>
      </c>
      <c r="F116" s="207">
        <v>11574.93</v>
      </c>
      <c r="G116" s="207">
        <v>23850.6</v>
      </c>
    </row>
    <row r="117" spans="2:7" s="54" customFormat="1" ht="18" customHeight="1">
      <c r="B117" s="202">
        <v>2008</v>
      </c>
      <c r="C117" s="203" t="s">
        <v>59</v>
      </c>
      <c r="D117" s="203" t="s">
        <v>100</v>
      </c>
      <c r="E117" s="204">
        <v>18365</v>
      </c>
      <c r="F117" s="204">
        <v>535493.44999999995</v>
      </c>
      <c r="G117" s="204">
        <v>1136332.8</v>
      </c>
    </row>
    <row r="118" spans="2:7" s="54" customFormat="1" ht="18" customHeight="1">
      <c r="B118" s="205">
        <v>2008</v>
      </c>
      <c r="C118" s="206" t="s">
        <v>59</v>
      </c>
      <c r="D118" s="206" t="s">
        <v>101</v>
      </c>
      <c r="E118" s="207">
        <v>2</v>
      </c>
      <c r="F118" s="207">
        <v>17.47</v>
      </c>
      <c r="G118" s="207">
        <v>36.4</v>
      </c>
    </row>
    <row r="119" spans="2:7" s="54" customFormat="1" ht="18" customHeight="1">
      <c r="B119" s="202">
        <v>2008</v>
      </c>
      <c r="C119" s="203" t="s">
        <v>60</v>
      </c>
      <c r="D119" s="203" t="s">
        <v>88</v>
      </c>
      <c r="E119" s="204">
        <v>159</v>
      </c>
      <c r="F119" s="204">
        <v>4660.9399999999996</v>
      </c>
      <c r="G119" s="204">
        <v>5577</v>
      </c>
    </row>
    <row r="120" spans="2:7" s="54" customFormat="1" ht="18" customHeight="1">
      <c r="B120" s="205">
        <v>2008</v>
      </c>
      <c r="C120" s="206" t="s">
        <v>60</v>
      </c>
      <c r="D120" s="206" t="s">
        <v>89</v>
      </c>
      <c r="E120" s="207">
        <v>62</v>
      </c>
      <c r="F120" s="207">
        <v>1750.19</v>
      </c>
      <c r="G120" s="207">
        <v>2075</v>
      </c>
    </row>
    <row r="121" spans="2:7" s="54" customFormat="1" ht="18" customHeight="1">
      <c r="B121" s="202">
        <v>2008</v>
      </c>
      <c r="C121" s="203" t="s">
        <v>60</v>
      </c>
      <c r="D121" s="203" t="s">
        <v>90</v>
      </c>
      <c r="E121" s="204">
        <v>152</v>
      </c>
      <c r="F121" s="204">
        <v>2324.2399999999998</v>
      </c>
      <c r="G121" s="204">
        <v>2766</v>
      </c>
    </row>
    <row r="122" spans="2:7" s="54" customFormat="1" ht="18" customHeight="1">
      <c r="B122" s="205">
        <v>2008</v>
      </c>
      <c r="C122" s="206" t="s">
        <v>60</v>
      </c>
      <c r="D122" s="206" t="s">
        <v>91</v>
      </c>
      <c r="E122" s="207">
        <v>62</v>
      </c>
      <c r="F122" s="207">
        <v>1538.94</v>
      </c>
      <c r="G122" s="207">
        <v>1843</v>
      </c>
    </row>
    <row r="123" spans="2:7" s="54" customFormat="1" ht="18" customHeight="1">
      <c r="B123" s="202">
        <v>2008</v>
      </c>
      <c r="C123" s="203" t="s">
        <v>60</v>
      </c>
      <c r="D123" s="203" t="s">
        <v>92</v>
      </c>
      <c r="E123" s="204">
        <v>41</v>
      </c>
      <c r="F123" s="204">
        <v>972.76</v>
      </c>
      <c r="G123" s="204">
        <v>1162</v>
      </c>
    </row>
    <row r="124" spans="2:7" s="54" customFormat="1" ht="18" customHeight="1">
      <c r="B124" s="205">
        <v>2008</v>
      </c>
      <c r="C124" s="206" t="s">
        <v>60</v>
      </c>
      <c r="D124" s="206" t="s">
        <v>93</v>
      </c>
      <c r="E124" s="207">
        <v>261</v>
      </c>
      <c r="F124" s="207">
        <v>5818.88</v>
      </c>
      <c r="G124" s="207">
        <v>6946</v>
      </c>
    </row>
    <row r="125" spans="2:7" s="54" customFormat="1" ht="18" customHeight="1">
      <c r="B125" s="202">
        <v>2008</v>
      </c>
      <c r="C125" s="203" t="s">
        <v>60</v>
      </c>
      <c r="D125" s="203" t="s">
        <v>94</v>
      </c>
      <c r="E125" s="204">
        <v>412</v>
      </c>
      <c r="F125" s="204">
        <v>5887.69</v>
      </c>
      <c r="G125" s="204">
        <v>7092</v>
      </c>
    </row>
    <row r="126" spans="2:7" s="54" customFormat="1" ht="18" customHeight="1">
      <c r="B126" s="205">
        <v>2008</v>
      </c>
      <c r="C126" s="206" t="s">
        <v>60</v>
      </c>
      <c r="D126" s="206" t="s">
        <v>95</v>
      </c>
      <c r="E126" s="207">
        <v>193</v>
      </c>
      <c r="F126" s="207">
        <v>3543.24</v>
      </c>
      <c r="G126" s="207">
        <v>4369</v>
      </c>
    </row>
    <row r="127" spans="2:7" s="54" customFormat="1" ht="18" customHeight="1">
      <c r="B127" s="202">
        <v>2008</v>
      </c>
      <c r="C127" s="203" t="s">
        <v>60</v>
      </c>
      <c r="D127" s="203" t="s">
        <v>96</v>
      </c>
      <c r="E127" s="204">
        <v>148</v>
      </c>
      <c r="F127" s="204">
        <v>3708.63</v>
      </c>
      <c r="G127" s="204">
        <v>4475</v>
      </c>
    </row>
    <row r="128" spans="2:7" s="54" customFormat="1" ht="18" customHeight="1">
      <c r="B128" s="205">
        <v>2008</v>
      </c>
      <c r="C128" s="206" t="s">
        <v>60</v>
      </c>
      <c r="D128" s="206" t="s">
        <v>97</v>
      </c>
      <c r="E128" s="207">
        <v>305</v>
      </c>
      <c r="F128" s="207">
        <v>7296.65</v>
      </c>
      <c r="G128" s="207">
        <v>8701</v>
      </c>
    </row>
    <row r="129" spans="2:7" s="54" customFormat="1" ht="18" customHeight="1">
      <c r="B129" s="202">
        <v>2008</v>
      </c>
      <c r="C129" s="203" t="s">
        <v>60</v>
      </c>
      <c r="D129" s="203" t="s">
        <v>99</v>
      </c>
      <c r="E129" s="204">
        <v>36</v>
      </c>
      <c r="F129" s="204">
        <v>649.48</v>
      </c>
      <c r="G129" s="204">
        <v>800</v>
      </c>
    </row>
    <row r="130" spans="2:7" s="54" customFormat="1" ht="18" customHeight="1">
      <c r="B130" s="205">
        <v>2008</v>
      </c>
      <c r="C130" s="206" t="s">
        <v>60</v>
      </c>
      <c r="D130" s="206" t="s">
        <v>100</v>
      </c>
      <c r="E130" s="207">
        <v>101</v>
      </c>
      <c r="F130" s="207">
        <v>2215.8200000000002</v>
      </c>
      <c r="G130" s="207">
        <v>2639</v>
      </c>
    </row>
    <row r="131" spans="2:7" s="54" customFormat="1" ht="18" customHeight="1">
      <c r="B131" s="202">
        <v>2009</v>
      </c>
      <c r="C131" s="203" t="s">
        <v>56</v>
      </c>
      <c r="D131" s="203" t="s">
        <v>88</v>
      </c>
      <c r="E131" s="204">
        <v>119</v>
      </c>
      <c r="F131" s="204">
        <v>5491.86</v>
      </c>
      <c r="G131" s="204">
        <v>1589.25</v>
      </c>
    </row>
    <row r="132" spans="2:7" s="54" customFormat="1" ht="18" customHeight="1">
      <c r="B132" s="205">
        <v>2009</v>
      </c>
      <c r="C132" s="206" t="s">
        <v>56</v>
      </c>
      <c r="D132" s="206" t="s">
        <v>89</v>
      </c>
      <c r="E132" s="207">
        <v>386</v>
      </c>
      <c r="F132" s="207">
        <v>27381.59</v>
      </c>
      <c r="G132" s="207">
        <v>8384.1</v>
      </c>
    </row>
    <row r="133" spans="2:7" s="54" customFormat="1" ht="18" customHeight="1">
      <c r="B133" s="202">
        <v>2009</v>
      </c>
      <c r="C133" s="203" t="s">
        <v>56</v>
      </c>
      <c r="D133" s="203" t="s">
        <v>90</v>
      </c>
      <c r="E133" s="204">
        <v>316</v>
      </c>
      <c r="F133" s="204">
        <v>5774.31</v>
      </c>
      <c r="G133" s="204">
        <v>1676.95</v>
      </c>
    </row>
    <row r="134" spans="2:7" s="54" customFormat="1" ht="18" customHeight="1">
      <c r="B134" s="205">
        <v>2009</v>
      </c>
      <c r="C134" s="206" t="s">
        <v>56</v>
      </c>
      <c r="D134" s="206" t="s">
        <v>91</v>
      </c>
      <c r="E134" s="207">
        <v>569</v>
      </c>
      <c r="F134" s="207">
        <v>36397.599999999999</v>
      </c>
      <c r="G134" s="207">
        <v>11600.75</v>
      </c>
    </row>
    <row r="135" spans="2:7" s="54" customFormat="1" ht="18" customHeight="1">
      <c r="B135" s="202">
        <v>2009</v>
      </c>
      <c r="C135" s="203" t="s">
        <v>56</v>
      </c>
      <c r="D135" s="203" t="s">
        <v>92</v>
      </c>
      <c r="E135" s="204">
        <v>948</v>
      </c>
      <c r="F135" s="204">
        <v>65047.040000000001</v>
      </c>
      <c r="G135" s="204">
        <v>21493.9</v>
      </c>
    </row>
    <row r="136" spans="2:7" s="54" customFormat="1" ht="18" customHeight="1">
      <c r="B136" s="205">
        <v>2009</v>
      </c>
      <c r="C136" s="206" t="s">
        <v>56</v>
      </c>
      <c r="D136" s="206" t="s">
        <v>93</v>
      </c>
      <c r="E136" s="207">
        <v>568</v>
      </c>
      <c r="F136" s="207">
        <v>17786.849999999999</v>
      </c>
      <c r="G136" s="207">
        <v>5279.85</v>
      </c>
    </row>
    <row r="137" spans="2:7" s="54" customFormat="1" ht="18" customHeight="1">
      <c r="B137" s="202">
        <v>2009</v>
      </c>
      <c r="C137" s="203" t="s">
        <v>56</v>
      </c>
      <c r="D137" s="203" t="s">
        <v>94</v>
      </c>
      <c r="E137" s="204">
        <v>1651</v>
      </c>
      <c r="F137" s="204">
        <v>103102.13</v>
      </c>
      <c r="G137" s="204">
        <v>32268.3</v>
      </c>
    </row>
    <row r="138" spans="2:7" s="54" customFormat="1" ht="18" customHeight="1">
      <c r="B138" s="205">
        <v>2009</v>
      </c>
      <c r="C138" s="206" t="s">
        <v>56</v>
      </c>
      <c r="D138" s="206" t="s">
        <v>95</v>
      </c>
      <c r="E138" s="207">
        <v>477</v>
      </c>
      <c r="F138" s="207">
        <v>11483.71</v>
      </c>
      <c r="G138" s="207">
        <v>3175.75</v>
      </c>
    </row>
    <row r="139" spans="2:7" s="54" customFormat="1" ht="18" customHeight="1">
      <c r="B139" s="202">
        <v>2009</v>
      </c>
      <c r="C139" s="203" t="s">
        <v>56</v>
      </c>
      <c r="D139" s="203" t="s">
        <v>96</v>
      </c>
      <c r="E139" s="204">
        <v>1073</v>
      </c>
      <c r="F139" s="204">
        <v>57383.66</v>
      </c>
      <c r="G139" s="204">
        <v>18957.45</v>
      </c>
    </row>
    <row r="140" spans="2:7" s="54" customFormat="1" ht="18" customHeight="1">
      <c r="B140" s="205">
        <v>2009</v>
      </c>
      <c r="C140" s="206" t="s">
        <v>56</v>
      </c>
      <c r="D140" s="206" t="s">
        <v>97</v>
      </c>
      <c r="E140" s="207">
        <v>2005</v>
      </c>
      <c r="F140" s="207">
        <v>85212.44</v>
      </c>
      <c r="G140" s="207">
        <v>24809.65</v>
      </c>
    </row>
    <row r="141" spans="2:7" s="54" customFormat="1" ht="18" customHeight="1">
      <c r="B141" s="202">
        <v>2009</v>
      </c>
      <c r="C141" s="203" t="s">
        <v>56</v>
      </c>
      <c r="D141" s="203" t="s">
        <v>98</v>
      </c>
      <c r="E141" s="204">
        <v>33</v>
      </c>
      <c r="F141" s="204">
        <v>367.58</v>
      </c>
      <c r="G141" s="204">
        <v>80.400000000000006</v>
      </c>
    </row>
    <row r="142" spans="2:7" s="54" customFormat="1" ht="18" customHeight="1">
      <c r="B142" s="205">
        <v>2009</v>
      </c>
      <c r="C142" s="206" t="s">
        <v>56</v>
      </c>
      <c r="D142" s="206" t="s">
        <v>99</v>
      </c>
      <c r="E142" s="207">
        <v>41</v>
      </c>
      <c r="F142" s="207">
        <v>452.8</v>
      </c>
      <c r="G142" s="207">
        <v>152.05000000000001</v>
      </c>
    </row>
    <row r="143" spans="2:7" s="54" customFormat="1" ht="18" customHeight="1">
      <c r="B143" s="202">
        <v>2009</v>
      </c>
      <c r="C143" s="203" t="s">
        <v>56</v>
      </c>
      <c r="D143" s="203" t="s">
        <v>100</v>
      </c>
      <c r="E143" s="204">
        <v>199</v>
      </c>
      <c r="F143" s="204">
        <v>4010.58</v>
      </c>
      <c r="G143" s="204">
        <v>1085.7</v>
      </c>
    </row>
    <row r="144" spans="2:7" s="54" customFormat="1" ht="18" customHeight="1">
      <c r="B144" s="205">
        <v>2009</v>
      </c>
      <c r="C144" s="206" t="s">
        <v>56</v>
      </c>
      <c r="D144" s="206" t="s">
        <v>101</v>
      </c>
      <c r="E144" s="207">
        <v>53</v>
      </c>
      <c r="F144" s="207">
        <v>648.07000000000005</v>
      </c>
      <c r="G144" s="207">
        <v>201.05</v>
      </c>
    </row>
    <row r="145" spans="2:7" s="54" customFormat="1" ht="18" customHeight="1">
      <c r="B145" s="202">
        <v>2009</v>
      </c>
      <c r="C145" s="203" t="s">
        <v>57</v>
      </c>
      <c r="D145" s="203" t="s">
        <v>88</v>
      </c>
      <c r="E145" s="204">
        <v>3</v>
      </c>
      <c r="F145" s="204">
        <v>87.6</v>
      </c>
      <c r="G145" s="204">
        <v>23.25</v>
      </c>
    </row>
    <row r="146" spans="2:7" s="54" customFormat="1" ht="18" customHeight="1">
      <c r="B146" s="205">
        <v>2009</v>
      </c>
      <c r="C146" s="206" t="s">
        <v>57</v>
      </c>
      <c r="D146" s="206" t="s">
        <v>89</v>
      </c>
      <c r="E146" s="207">
        <v>21</v>
      </c>
      <c r="F146" s="207">
        <v>1624.18</v>
      </c>
      <c r="G146" s="207">
        <v>550.25</v>
      </c>
    </row>
    <row r="147" spans="2:7" s="54" customFormat="1" ht="18" customHeight="1">
      <c r="B147" s="202">
        <v>2009</v>
      </c>
      <c r="C147" s="203" t="s">
        <v>57</v>
      </c>
      <c r="D147" s="203" t="s">
        <v>90</v>
      </c>
      <c r="E147" s="204">
        <v>3</v>
      </c>
      <c r="F147" s="204">
        <v>66.23</v>
      </c>
      <c r="G147" s="204">
        <v>22.5</v>
      </c>
    </row>
    <row r="148" spans="2:7" s="54" customFormat="1" ht="18" customHeight="1">
      <c r="B148" s="205">
        <v>2009</v>
      </c>
      <c r="C148" s="206" t="s">
        <v>57</v>
      </c>
      <c r="D148" s="206" t="s">
        <v>91</v>
      </c>
      <c r="E148" s="207">
        <v>1440</v>
      </c>
      <c r="F148" s="207">
        <v>106699.97</v>
      </c>
      <c r="G148" s="207">
        <v>36242.5</v>
      </c>
    </row>
    <row r="149" spans="2:7" s="54" customFormat="1" ht="18" customHeight="1">
      <c r="B149" s="202">
        <v>2009</v>
      </c>
      <c r="C149" s="203" t="s">
        <v>57</v>
      </c>
      <c r="D149" s="203" t="s">
        <v>92</v>
      </c>
      <c r="E149" s="204">
        <v>66</v>
      </c>
      <c r="F149" s="204">
        <v>4633.66</v>
      </c>
      <c r="G149" s="204">
        <v>1492.5</v>
      </c>
    </row>
    <row r="150" spans="2:7" s="54" customFormat="1" ht="18" customHeight="1">
      <c r="B150" s="205">
        <v>2009</v>
      </c>
      <c r="C150" s="206" t="s">
        <v>57</v>
      </c>
      <c r="D150" s="206" t="s">
        <v>93</v>
      </c>
      <c r="E150" s="207">
        <v>2080</v>
      </c>
      <c r="F150" s="207">
        <v>89774.3</v>
      </c>
      <c r="G150" s="207">
        <v>29877.25</v>
      </c>
    </row>
    <row r="151" spans="2:7" s="54" customFormat="1" ht="18" customHeight="1">
      <c r="B151" s="202">
        <v>2009</v>
      </c>
      <c r="C151" s="203" t="s">
        <v>57</v>
      </c>
      <c r="D151" s="203" t="s">
        <v>94</v>
      </c>
      <c r="E151" s="204">
        <v>8047</v>
      </c>
      <c r="F151" s="204">
        <v>344386.12</v>
      </c>
      <c r="G151" s="204">
        <v>115224.5</v>
      </c>
    </row>
    <row r="152" spans="2:7" s="54" customFormat="1" ht="18" customHeight="1">
      <c r="B152" s="205">
        <v>2009</v>
      </c>
      <c r="C152" s="206" t="s">
        <v>57</v>
      </c>
      <c r="D152" s="206" t="s">
        <v>95</v>
      </c>
      <c r="E152" s="207">
        <v>659</v>
      </c>
      <c r="F152" s="207">
        <v>21462.43</v>
      </c>
      <c r="G152" s="207">
        <v>7158.5</v>
      </c>
    </row>
    <row r="153" spans="2:7" s="54" customFormat="1" ht="18" customHeight="1">
      <c r="B153" s="202">
        <v>2009</v>
      </c>
      <c r="C153" s="203" t="s">
        <v>57</v>
      </c>
      <c r="D153" s="203" t="s">
        <v>96</v>
      </c>
      <c r="E153" s="204">
        <v>7666</v>
      </c>
      <c r="F153" s="204">
        <v>435222.44</v>
      </c>
      <c r="G153" s="204">
        <v>148989.5</v>
      </c>
    </row>
    <row r="154" spans="2:7" s="54" customFormat="1" ht="18" customHeight="1">
      <c r="B154" s="205">
        <v>2009</v>
      </c>
      <c r="C154" s="206" t="s">
        <v>57</v>
      </c>
      <c r="D154" s="206" t="s">
        <v>97</v>
      </c>
      <c r="E154" s="207">
        <v>1092</v>
      </c>
      <c r="F154" s="207">
        <v>56872.5</v>
      </c>
      <c r="G154" s="207">
        <v>18932</v>
      </c>
    </row>
    <row r="155" spans="2:7" s="54" customFormat="1" ht="18" customHeight="1">
      <c r="B155" s="202">
        <v>2009</v>
      </c>
      <c r="C155" s="203" t="s">
        <v>57</v>
      </c>
      <c r="D155" s="203" t="s">
        <v>99</v>
      </c>
      <c r="E155" s="204">
        <v>360</v>
      </c>
      <c r="F155" s="204">
        <v>12695.33</v>
      </c>
      <c r="G155" s="204">
        <v>4311.25</v>
      </c>
    </row>
    <row r="156" spans="2:7" s="54" customFormat="1" ht="18" customHeight="1">
      <c r="B156" s="205">
        <v>2009</v>
      </c>
      <c r="C156" s="206" t="s">
        <v>57</v>
      </c>
      <c r="D156" s="206" t="s">
        <v>100</v>
      </c>
      <c r="E156" s="207">
        <v>9</v>
      </c>
      <c r="F156" s="207">
        <v>564.75</v>
      </c>
      <c r="G156" s="207">
        <v>200</v>
      </c>
    </row>
    <row r="157" spans="2:7" s="54" customFormat="1" ht="18" customHeight="1">
      <c r="B157" s="202">
        <v>2009</v>
      </c>
      <c r="C157" s="203" t="s">
        <v>58</v>
      </c>
      <c r="D157" s="203" t="s">
        <v>88</v>
      </c>
      <c r="E157" s="204">
        <v>141</v>
      </c>
      <c r="F157" s="204">
        <v>6775.47</v>
      </c>
      <c r="G157" s="204">
        <v>939.857142857143</v>
      </c>
    </row>
    <row r="158" spans="2:7" s="54" customFormat="1" ht="18" customHeight="1">
      <c r="B158" s="205">
        <v>2009</v>
      </c>
      <c r="C158" s="206" t="s">
        <v>58</v>
      </c>
      <c r="D158" s="206" t="s">
        <v>89</v>
      </c>
      <c r="E158" s="207">
        <v>164</v>
      </c>
      <c r="F158" s="207">
        <v>11545.82</v>
      </c>
      <c r="G158" s="207">
        <v>1601.57142857143</v>
      </c>
    </row>
    <row r="159" spans="2:7" s="54" customFormat="1" ht="18" customHeight="1">
      <c r="B159" s="202">
        <v>2009</v>
      </c>
      <c r="C159" s="203" t="s">
        <v>58</v>
      </c>
      <c r="D159" s="203" t="s">
        <v>90</v>
      </c>
      <c r="E159" s="204">
        <v>26</v>
      </c>
      <c r="F159" s="204">
        <v>1464.45</v>
      </c>
      <c r="G159" s="204">
        <v>203.142857142857</v>
      </c>
    </row>
    <row r="160" spans="2:7" s="54" customFormat="1" ht="18" customHeight="1">
      <c r="B160" s="205">
        <v>2009</v>
      </c>
      <c r="C160" s="206" t="s">
        <v>58</v>
      </c>
      <c r="D160" s="206" t="s">
        <v>91</v>
      </c>
      <c r="E160" s="207">
        <v>12</v>
      </c>
      <c r="F160" s="207">
        <v>543.75</v>
      </c>
      <c r="G160" s="207">
        <v>79.714285714285694</v>
      </c>
    </row>
    <row r="161" spans="2:7" s="54" customFormat="1" ht="18" customHeight="1">
      <c r="B161" s="202">
        <v>2009</v>
      </c>
      <c r="C161" s="203" t="s">
        <v>58</v>
      </c>
      <c r="D161" s="203" t="s">
        <v>92</v>
      </c>
      <c r="E161" s="204">
        <v>13</v>
      </c>
      <c r="F161" s="204">
        <v>1664.2</v>
      </c>
      <c r="G161" s="204">
        <v>230.857142857143</v>
      </c>
    </row>
    <row r="162" spans="2:7" s="54" customFormat="1" ht="18" customHeight="1">
      <c r="B162" s="205">
        <v>2009</v>
      </c>
      <c r="C162" s="206" t="s">
        <v>58</v>
      </c>
      <c r="D162" s="206" t="s">
        <v>93</v>
      </c>
      <c r="E162" s="207">
        <v>212</v>
      </c>
      <c r="F162" s="207">
        <v>11998.78</v>
      </c>
      <c r="G162" s="207">
        <v>1672.7142857142901</v>
      </c>
    </row>
    <row r="163" spans="2:7" s="54" customFormat="1" ht="18" customHeight="1">
      <c r="B163" s="202">
        <v>2009</v>
      </c>
      <c r="C163" s="203" t="s">
        <v>58</v>
      </c>
      <c r="D163" s="203" t="s">
        <v>94</v>
      </c>
      <c r="E163" s="204">
        <v>32</v>
      </c>
      <c r="F163" s="204">
        <v>2539.6</v>
      </c>
      <c r="G163" s="204">
        <v>352.28571428571399</v>
      </c>
    </row>
    <row r="164" spans="2:7" s="54" customFormat="1" ht="18" customHeight="1">
      <c r="B164" s="205">
        <v>2009</v>
      </c>
      <c r="C164" s="206" t="s">
        <v>58</v>
      </c>
      <c r="D164" s="206" t="s">
        <v>95</v>
      </c>
      <c r="E164" s="207">
        <v>83</v>
      </c>
      <c r="F164" s="207">
        <v>4006.18</v>
      </c>
      <c r="G164" s="207">
        <v>555.71428571428601</v>
      </c>
    </row>
    <row r="165" spans="2:7" s="54" customFormat="1" ht="18" customHeight="1">
      <c r="B165" s="202">
        <v>2009</v>
      </c>
      <c r="C165" s="203" t="s">
        <v>58</v>
      </c>
      <c r="D165" s="203" t="s">
        <v>96</v>
      </c>
      <c r="E165" s="204">
        <v>66</v>
      </c>
      <c r="F165" s="204">
        <v>5288.17</v>
      </c>
      <c r="G165" s="204">
        <v>733.57142857142901</v>
      </c>
    </row>
    <row r="166" spans="2:7" s="54" customFormat="1" ht="18" customHeight="1">
      <c r="B166" s="205">
        <v>2009</v>
      </c>
      <c r="C166" s="206" t="s">
        <v>58</v>
      </c>
      <c r="D166" s="206" t="s">
        <v>97</v>
      </c>
      <c r="E166" s="207">
        <v>435</v>
      </c>
      <c r="F166" s="207">
        <v>22749.43</v>
      </c>
      <c r="G166" s="207">
        <v>3171.7142857142899</v>
      </c>
    </row>
    <row r="167" spans="2:7" s="54" customFormat="1" ht="18" customHeight="1">
      <c r="B167" s="202">
        <v>2009</v>
      </c>
      <c r="C167" s="203" t="s">
        <v>58</v>
      </c>
      <c r="D167" s="203" t="s">
        <v>99</v>
      </c>
      <c r="E167" s="204">
        <v>22</v>
      </c>
      <c r="F167" s="204">
        <v>738.38</v>
      </c>
      <c r="G167" s="204">
        <v>102.428571428571</v>
      </c>
    </row>
    <row r="168" spans="2:7" s="54" customFormat="1" ht="18" customHeight="1">
      <c r="B168" s="205">
        <v>2009</v>
      </c>
      <c r="C168" s="206" t="s">
        <v>58</v>
      </c>
      <c r="D168" s="206" t="s">
        <v>100</v>
      </c>
      <c r="E168" s="207">
        <v>13</v>
      </c>
      <c r="F168" s="207">
        <v>174.06</v>
      </c>
      <c r="G168" s="207">
        <v>24.1428571428571</v>
      </c>
    </row>
    <row r="169" spans="2:7" s="54" customFormat="1" ht="18" customHeight="1">
      <c r="B169" s="202">
        <v>2009</v>
      </c>
      <c r="C169" s="203" t="s">
        <v>58</v>
      </c>
      <c r="D169" s="203" t="s">
        <v>101</v>
      </c>
      <c r="E169" s="204">
        <v>2</v>
      </c>
      <c r="F169" s="204">
        <v>54.59</v>
      </c>
      <c r="G169" s="204">
        <v>7.5714285714285703</v>
      </c>
    </row>
    <row r="170" spans="2:7" s="54" customFormat="1" ht="18" customHeight="1">
      <c r="B170" s="205">
        <v>2009</v>
      </c>
      <c r="C170" s="206" t="s">
        <v>59</v>
      </c>
      <c r="D170" s="206" t="s">
        <v>88</v>
      </c>
      <c r="E170" s="207">
        <v>47071</v>
      </c>
      <c r="F170" s="207">
        <v>852242.88</v>
      </c>
      <c r="G170" s="207">
        <v>2073068.6939999999</v>
      </c>
    </row>
    <row r="171" spans="2:7" s="54" customFormat="1" ht="18" customHeight="1">
      <c r="B171" s="202">
        <v>2009</v>
      </c>
      <c r="C171" s="203" t="s">
        <v>59</v>
      </c>
      <c r="D171" s="203" t="s">
        <v>89</v>
      </c>
      <c r="E171" s="204">
        <v>2349</v>
      </c>
      <c r="F171" s="204">
        <v>47484.1</v>
      </c>
      <c r="G171" s="204">
        <v>114766.2</v>
      </c>
    </row>
    <row r="172" spans="2:7" s="54" customFormat="1" ht="18" customHeight="1">
      <c r="B172" s="205">
        <v>2009</v>
      </c>
      <c r="C172" s="206" t="s">
        <v>59</v>
      </c>
      <c r="D172" s="206" t="s">
        <v>90</v>
      </c>
      <c r="E172" s="207">
        <v>15578</v>
      </c>
      <c r="F172" s="207">
        <v>184490.17</v>
      </c>
      <c r="G172" s="207">
        <v>450020.36</v>
      </c>
    </row>
    <row r="173" spans="2:7" s="54" customFormat="1" ht="18" customHeight="1">
      <c r="B173" s="202">
        <v>2009</v>
      </c>
      <c r="C173" s="203" t="s">
        <v>59</v>
      </c>
      <c r="D173" s="203" t="s">
        <v>91</v>
      </c>
      <c r="E173" s="204">
        <v>20648</v>
      </c>
      <c r="F173" s="204">
        <v>610251.09</v>
      </c>
      <c r="G173" s="204">
        <v>1493868.04</v>
      </c>
    </row>
    <row r="174" spans="2:7" s="54" customFormat="1" ht="18" customHeight="1">
      <c r="B174" s="205">
        <v>2009</v>
      </c>
      <c r="C174" s="206" t="s">
        <v>59</v>
      </c>
      <c r="D174" s="206" t="s">
        <v>92</v>
      </c>
      <c r="E174" s="207">
        <v>12131</v>
      </c>
      <c r="F174" s="207">
        <v>303853.96999999997</v>
      </c>
      <c r="G174" s="207">
        <v>750882.96</v>
      </c>
    </row>
    <row r="175" spans="2:7" s="54" customFormat="1" ht="18" customHeight="1">
      <c r="B175" s="202">
        <v>2009</v>
      </c>
      <c r="C175" s="203" t="s">
        <v>59</v>
      </c>
      <c r="D175" s="203" t="s">
        <v>93</v>
      </c>
      <c r="E175" s="204">
        <v>54753</v>
      </c>
      <c r="F175" s="204">
        <v>929737.37</v>
      </c>
      <c r="G175" s="204">
        <v>2263186.8144</v>
      </c>
    </row>
    <row r="176" spans="2:7" s="54" customFormat="1" ht="18" customHeight="1">
      <c r="B176" s="205">
        <v>2009</v>
      </c>
      <c r="C176" s="206" t="s">
        <v>59</v>
      </c>
      <c r="D176" s="206" t="s">
        <v>94</v>
      </c>
      <c r="E176" s="207">
        <v>216088</v>
      </c>
      <c r="F176" s="207">
        <v>3874700.46</v>
      </c>
      <c r="G176" s="207">
        <v>9489222.9000000004</v>
      </c>
    </row>
    <row r="177" spans="2:7" s="54" customFormat="1" ht="18" customHeight="1">
      <c r="B177" s="202">
        <v>2009</v>
      </c>
      <c r="C177" s="203" t="s">
        <v>59</v>
      </c>
      <c r="D177" s="203" t="s">
        <v>95</v>
      </c>
      <c r="E177" s="204">
        <v>16132</v>
      </c>
      <c r="F177" s="204">
        <v>190143.52</v>
      </c>
      <c r="G177" s="204">
        <v>464829.38</v>
      </c>
    </row>
    <row r="178" spans="2:7" s="54" customFormat="1" ht="18" customHeight="1">
      <c r="B178" s="205">
        <v>2009</v>
      </c>
      <c r="C178" s="206" t="s">
        <v>59</v>
      </c>
      <c r="D178" s="206" t="s">
        <v>96</v>
      </c>
      <c r="E178" s="207">
        <v>38162</v>
      </c>
      <c r="F178" s="207">
        <v>582967.54</v>
      </c>
      <c r="G178" s="207">
        <v>1388187.46</v>
      </c>
    </row>
    <row r="179" spans="2:7" s="54" customFormat="1" ht="18" customHeight="1">
      <c r="B179" s="202">
        <v>2009</v>
      </c>
      <c r="C179" s="203" t="s">
        <v>59</v>
      </c>
      <c r="D179" s="203" t="s">
        <v>97</v>
      </c>
      <c r="E179" s="204">
        <v>65194</v>
      </c>
      <c r="F179" s="204">
        <v>1852704.63</v>
      </c>
      <c r="G179" s="204">
        <v>4494816.16</v>
      </c>
    </row>
    <row r="180" spans="2:7" s="54" customFormat="1" ht="18" customHeight="1">
      <c r="B180" s="205">
        <v>2009</v>
      </c>
      <c r="C180" s="206" t="s">
        <v>59</v>
      </c>
      <c r="D180" s="206" t="s">
        <v>98</v>
      </c>
      <c r="E180" s="207">
        <v>85</v>
      </c>
      <c r="F180" s="207">
        <v>466.72</v>
      </c>
      <c r="G180" s="207">
        <v>1153.96</v>
      </c>
    </row>
    <row r="181" spans="2:7" s="54" customFormat="1" ht="18" customHeight="1">
      <c r="B181" s="202">
        <v>2009</v>
      </c>
      <c r="C181" s="203" t="s">
        <v>59</v>
      </c>
      <c r="D181" s="203" t="s">
        <v>99</v>
      </c>
      <c r="E181" s="204">
        <v>633</v>
      </c>
      <c r="F181" s="204">
        <v>8195.0499999999993</v>
      </c>
      <c r="G181" s="204">
        <v>19770.28</v>
      </c>
    </row>
    <row r="182" spans="2:7" s="54" customFormat="1" ht="18" customHeight="1">
      <c r="B182" s="205">
        <v>2009</v>
      </c>
      <c r="C182" s="206" t="s">
        <v>59</v>
      </c>
      <c r="D182" s="206" t="s">
        <v>100</v>
      </c>
      <c r="E182" s="207">
        <v>21230</v>
      </c>
      <c r="F182" s="207">
        <v>533577.99</v>
      </c>
      <c r="G182" s="207">
        <v>1314749.8</v>
      </c>
    </row>
    <row r="183" spans="2:7" s="54" customFormat="1" ht="18" customHeight="1">
      <c r="B183" s="202">
        <v>2009</v>
      </c>
      <c r="C183" s="203" t="s">
        <v>59</v>
      </c>
      <c r="D183" s="203" t="s">
        <v>101</v>
      </c>
      <c r="E183" s="204">
        <v>9</v>
      </c>
      <c r="F183" s="204">
        <v>78.430000000000007</v>
      </c>
      <c r="G183" s="204">
        <v>189.12</v>
      </c>
    </row>
    <row r="184" spans="2:7" s="54" customFormat="1" ht="18" customHeight="1">
      <c r="B184" s="205">
        <v>2009</v>
      </c>
      <c r="C184" s="206" t="s">
        <v>60</v>
      </c>
      <c r="D184" s="206" t="s">
        <v>88</v>
      </c>
      <c r="E184" s="207">
        <v>139</v>
      </c>
      <c r="F184" s="207">
        <v>3478.75</v>
      </c>
      <c r="G184" s="207">
        <v>4281.5</v>
      </c>
    </row>
    <row r="185" spans="2:7" s="54" customFormat="1" ht="18" customHeight="1">
      <c r="B185" s="202">
        <v>2009</v>
      </c>
      <c r="C185" s="203" t="s">
        <v>60</v>
      </c>
      <c r="D185" s="203" t="s">
        <v>89</v>
      </c>
      <c r="E185" s="204">
        <v>111</v>
      </c>
      <c r="F185" s="204">
        <v>2482.5500000000002</v>
      </c>
      <c r="G185" s="204">
        <v>3054.5</v>
      </c>
    </row>
    <row r="186" spans="2:7" s="54" customFormat="1" ht="18" customHeight="1">
      <c r="B186" s="205">
        <v>2009</v>
      </c>
      <c r="C186" s="206" t="s">
        <v>60</v>
      </c>
      <c r="D186" s="206" t="s">
        <v>90</v>
      </c>
      <c r="E186" s="207">
        <v>134</v>
      </c>
      <c r="F186" s="207">
        <v>2142.14</v>
      </c>
      <c r="G186" s="207">
        <v>2745</v>
      </c>
    </row>
    <row r="187" spans="2:7" s="54" customFormat="1" ht="18" customHeight="1">
      <c r="B187" s="202">
        <v>2009</v>
      </c>
      <c r="C187" s="203" t="s">
        <v>60</v>
      </c>
      <c r="D187" s="203" t="s">
        <v>91</v>
      </c>
      <c r="E187" s="204">
        <v>67</v>
      </c>
      <c r="F187" s="204">
        <v>1485.06</v>
      </c>
      <c r="G187" s="204">
        <v>1916</v>
      </c>
    </row>
    <row r="188" spans="2:7" s="54" customFormat="1" ht="18" customHeight="1">
      <c r="B188" s="205">
        <v>2009</v>
      </c>
      <c r="C188" s="206" t="s">
        <v>60</v>
      </c>
      <c r="D188" s="206" t="s">
        <v>92</v>
      </c>
      <c r="E188" s="207">
        <v>53</v>
      </c>
      <c r="F188" s="207">
        <v>1516.32</v>
      </c>
      <c r="G188" s="207">
        <v>1862.5</v>
      </c>
    </row>
    <row r="189" spans="2:7" s="54" customFormat="1" ht="18" customHeight="1">
      <c r="B189" s="202">
        <v>2009</v>
      </c>
      <c r="C189" s="203" t="s">
        <v>60</v>
      </c>
      <c r="D189" s="203" t="s">
        <v>93</v>
      </c>
      <c r="E189" s="204">
        <v>265</v>
      </c>
      <c r="F189" s="204">
        <v>6370.93</v>
      </c>
      <c r="G189" s="204">
        <v>7844.5</v>
      </c>
    </row>
    <row r="190" spans="2:7" s="54" customFormat="1" ht="18" customHeight="1">
      <c r="B190" s="205">
        <v>2009</v>
      </c>
      <c r="C190" s="206" t="s">
        <v>60</v>
      </c>
      <c r="D190" s="206" t="s">
        <v>94</v>
      </c>
      <c r="E190" s="207">
        <v>1157</v>
      </c>
      <c r="F190" s="207">
        <v>7536.68</v>
      </c>
      <c r="G190" s="207">
        <v>9246.7000000000007</v>
      </c>
    </row>
    <row r="191" spans="2:7" s="54" customFormat="1" ht="18" customHeight="1">
      <c r="B191" s="202">
        <v>2009</v>
      </c>
      <c r="C191" s="203" t="s">
        <v>60</v>
      </c>
      <c r="D191" s="203" t="s">
        <v>95</v>
      </c>
      <c r="E191" s="204">
        <v>185</v>
      </c>
      <c r="F191" s="204">
        <v>3337.35</v>
      </c>
      <c r="G191" s="204">
        <v>4129</v>
      </c>
    </row>
    <row r="192" spans="2:7" s="54" customFormat="1" ht="18" customHeight="1">
      <c r="B192" s="205">
        <v>2009</v>
      </c>
      <c r="C192" s="206" t="s">
        <v>60</v>
      </c>
      <c r="D192" s="206" t="s">
        <v>96</v>
      </c>
      <c r="E192" s="207">
        <v>124</v>
      </c>
      <c r="F192" s="207">
        <v>3415.71</v>
      </c>
      <c r="G192" s="207">
        <v>4209</v>
      </c>
    </row>
    <row r="193" spans="2:7" s="54" customFormat="1" ht="18" customHeight="1">
      <c r="B193" s="202">
        <v>2009</v>
      </c>
      <c r="C193" s="203" t="s">
        <v>60</v>
      </c>
      <c r="D193" s="203" t="s">
        <v>97</v>
      </c>
      <c r="E193" s="204">
        <v>302</v>
      </c>
      <c r="F193" s="204">
        <v>6146.66</v>
      </c>
      <c r="G193" s="204">
        <v>7598.5</v>
      </c>
    </row>
    <row r="194" spans="2:7" s="54" customFormat="1" ht="18" customHeight="1">
      <c r="B194" s="205">
        <v>2009</v>
      </c>
      <c r="C194" s="206" t="s">
        <v>60</v>
      </c>
      <c r="D194" s="206" t="s">
        <v>99</v>
      </c>
      <c r="E194" s="207">
        <v>29</v>
      </c>
      <c r="F194" s="207">
        <v>605.35</v>
      </c>
      <c r="G194" s="207">
        <v>741</v>
      </c>
    </row>
    <row r="195" spans="2:7" s="54" customFormat="1" ht="18" customHeight="1">
      <c r="B195" s="202">
        <v>2009</v>
      </c>
      <c r="C195" s="203" t="s">
        <v>60</v>
      </c>
      <c r="D195" s="203" t="s">
        <v>100</v>
      </c>
      <c r="E195" s="204">
        <v>80</v>
      </c>
      <c r="F195" s="204">
        <v>2158.66</v>
      </c>
      <c r="G195" s="204">
        <v>2650.5</v>
      </c>
    </row>
    <row r="196" spans="2:7" s="54" customFormat="1" ht="18" customHeight="1">
      <c r="B196" s="205">
        <v>2009</v>
      </c>
      <c r="C196" s="206" t="s">
        <v>60</v>
      </c>
      <c r="D196" s="206" t="s">
        <v>101</v>
      </c>
      <c r="E196" s="207">
        <v>1</v>
      </c>
      <c r="F196" s="207">
        <v>22.79</v>
      </c>
      <c r="G196" s="207">
        <v>28</v>
      </c>
    </row>
    <row r="197" spans="2:7" s="54" customFormat="1" ht="18" customHeight="1">
      <c r="B197" s="202">
        <v>2010</v>
      </c>
      <c r="C197" s="203" t="s">
        <v>56</v>
      </c>
      <c r="D197" s="203" t="s">
        <v>88</v>
      </c>
      <c r="E197" s="204">
        <v>132</v>
      </c>
      <c r="F197" s="204">
        <v>7489.2</v>
      </c>
      <c r="G197" s="204">
        <v>2089.25</v>
      </c>
    </row>
    <row r="198" spans="2:7" s="54" customFormat="1" ht="18" customHeight="1">
      <c r="B198" s="205">
        <v>2010</v>
      </c>
      <c r="C198" s="206" t="s">
        <v>56</v>
      </c>
      <c r="D198" s="206" t="s">
        <v>89</v>
      </c>
      <c r="E198" s="207">
        <v>525</v>
      </c>
      <c r="F198" s="207">
        <v>27779.360000000001</v>
      </c>
      <c r="G198" s="207">
        <v>8348.9</v>
      </c>
    </row>
    <row r="199" spans="2:7" s="54" customFormat="1" ht="18" customHeight="1">
      <c r="B199" s="202">
        <v>2010</v>
      </c>
      <c r="C199" s="203" t="s">
        <v>56</v>
      </c>
      <c r="D199" s="203" t="s">
        <v>90</v>
      </c>
      <c r="E199" s="204">
        <v>347</v>
      </c>
      <c r="F199" s="204">
        <v>4026.25</v>
      </c>
      <c r="G199" s="204">
        <v>1008.7</v>
      </c>
    </row>
    <row r="200" spans="2:7" s="54" customFormat="1" ht="18" customHeight="1">
      <c r="B200" s="205">
        <v>2010</v>
      </c>
      <c r="C200" s="206" t="s">
        <v>56</v>
      </c>
      <c r="D200" s="206" t="s">
        <v>91</v>
      </c>
      <c r="E200" s="207">
        <v>588</v>
      </c>
      <c r="F200" s="207">
        <v>42233.37</v>
      </c>
      <c r="G200" s="207">
        <v>12483.5</v>
      </c>
    </row>
    <row r="201" spans="2:7" s="54" customFormat="1" ht="18" customHeight="1">
      <c r="B201" s="202">
        <v>2010</v>
      </c>
      <c r="C201" s="203" t="s">
        <v>56</v>
      </c>
      <c r="D201" s="203" t="s">
        <v>92</v>
      </c>
      <c r="E201" s="204">
        <v>1267</v>
      </c>
      <c r="F201" s="204">
        <v>95033.82</v>
      </c>
      <c r="G201" s="204">
        <v>29355.55</v>
      </c>
    </row>
    <row r="202" spans="2:7" s="54" customFormat="1" ht="18" customHeight="1">
      <c r="B202" s="205">
        <v>2010</v>
      </c>
      <c r="C202" s="206" t="s">
        <v>56</v>
      </c>
      <c r="D202" s="206" t="s">
        <v>93</v>
      </c>
      <c r="E202" s="207">
        <v>673</v>
      </c>
      <c r="F202" s="207">
        <v>22819.56</v>
      </c>
      <c r="G202" s="207">
        <v>6743.7</v>
      </c>
    </row>
    <row r="203" spans="2:7" s="54" customFormat="1" ht="18" customHeight="1">
      <c r="B203" s="202">
        <v>2010</v>
      </c>
      <c r="C203" s="203" t="s">
        <v>56</v>
      </c>
      <c r="D203" s="203" t="s">
        <v>94</v>
      </c>
      <c r="E203" s="204">
        <v>1652</v>
      </c>
      <c r="F203" s="204">
        <v>107251.03</v>
      </c>
      <c r="G203" s="204">
        <v>32632.45</v>
      </c>
    </row>
    <row r="204" spans="2:7" s="54" customFormat="1" ht="18" customHeight="1">
      <c r="B204" s="205">
        <v>2010</v>
      </c>
      <c r="C204" s="206" t="s">
        <v>56</v>
      </c>
      <c r="D204" s="206" t="s">
        <v>95</v>
      </c>
      <c r="E204" s="207">
        <v>608</v>
      </c>
      <c r="F204" s="207">
        <v>11778.44</v>
      </c>
      <c r="G204" s="207">
        <v>3152.25</v>
      </c>
    </row>
    <row r="205" spans="2:7" s="54" customFormat="1" ht="18" customHeight="1">
      <c r="B205" s="202">
        <v>2010</v>
      </c>
      <c r="C205" s="203" t="s">
        <v>56</v>
      </c>
      <c r="D205" s="203" t="s">
        <v>96</v>
      </c>
      <c r="E205" s="204">
        <v>872</v>
      </c>
      <c r="F205" s="204">
        <v>52654.32</v>
      </c>
      <c r="G205" s="204">
        <v>16982.55</v>
      </c>
    </row>
    <row r="206" spans="2:7" s="54" customFormat="1" ht="18" customHeight="1">
      <c r="B206" s="205">
        <v>2010</v>
      </c>
      <c r="C206" s="206" t="s">
        <v>56</v>
      </c>
      <c r="D206" s="206" t="s">
        <v>97</v>
      </c>
      <c r="E206" s="207">
        <v>2206</v>
      </c>
      <c r="F206" s="207">
        <v>95250.72</v>
      </c>
      <c r="G206" s="207">
        <v>26997.025000000001</v>
      </c>
    </row>
    <row r="207" spans="2:7" s="54" customFormat="1" ht="18" customHeight="1">
      <c r="B207" s="202">
        <v>2010</v>
      </c>
      <c r="C207" s="203" t="s">
        <v>56</v>
      </c>
      <c r="D207" s="203" t="s">
        <v>98</v>
      </c>
      <c r="E207" s="204">
        <v>44</v>
      </c>
      <c r="F207" s="204">
        <v>662.49</v>
      </c>
      <c r="G207" s="204">
        <v>142.30000000000001</v>
      </c>
    </row>
    <row r="208" spans="2:7" s="54" customFormat="1" ht="18" customHeight="1">
      <c r="B208" s="205">
        <v>2010</v>
      </c>
      <c r="C208" s="206" t="s">
        <v>56</v>
      </c>
      <c r="D208" s="206" t="s">
        <v>99</v>
      </c>
      <c r="E208" s="207">
        <v>33</v>
      </c>
      <c r="F208" s="207">
        <v>564.27</v>
      </c>
      <c r="G208" s="207">
        <v>157.80000000000001</v>
      </c>
    </row>
    <row r="209" spans="2:7" s="54" customFormat="1" ht="18" customHeight="1">
      <c r="B209" s="202">
        <v>2010</v>
      </c>
      <c r="C209" s="203" t="s">
        <v>56</v>
      </c>
      <c r="D209" s="203" t="s">
        <v>100</v>
      </c>
      <c r="E209" s="204">
        <v>147</v>
      </c>
      <c r="F209" s="204">
        <v>6640.38</v>
      </c>
      <c r="G209" s="204">
        <v>1758.15</v>
      </c>
    </row>
    <row r="210" spans="2:7" s="54" customFormat="1" ht="18" customHeight="1">
      <c r="B210" s="205">
        <v>2010</v>
      </c>
      <c r="C210" s="206" t="s">
        <v>56</v>
      </c>
      <c r="D210" s="206" t="s">
        <v>101</v>
      </c>
      <c r="E210" s="207">
        <v>264</v>
      </c>
      <c r="F210" s="207">
        <v>1752.4</v>
      </c>
      <c r="G210" s="207">
        <v>407.65</v>
      </c>
    </row>
    <row r="211" spans="2:7" s="54" customFormat="1" ht="18" customHeight="1">
      <c r="B211" s="202">
        <v>2010</v>
      </c>
      <c r="C211" s="203" t="s">
        <v>57</v>
      </c>
      <c r="D211" s="203" t="s">
        <v>88</v>
      </c>
      <c r="E211" s="204">
        <v>45</v>
      </c>
      <c r="F211" s="204">
        <v>1924.91</v>
      </c>
      <c r="G211" s="204">
        <v>635</v>
      </c>
    </row>
    <row r="212" spans="2:7" s="54" customFormat="1" ht="18" customHeight="1">
      <c r="B212" s="205">
        <v>2010</v>
      </c>
      <c r="C212" s="206" t="s">
        <v>57</v>
      </c>
      <c r="D212" s="206" t="s">
        <v>89</v>
      </c>
      <c r="E212" s="207">
        <v>29</v>
      </c>
      <c r="F212" s="207">
        <v>2494.5100000000002</v>
      </c>
      <c r="G212" s="207">
        <v>853.75</v>
      </c>
    </row>
    <row r="213" spans="2:7" s="54" customFormat="1" ht="18" customHeight="1">
      <c r="B213" s="202">
        <v>2010</v>
      </c>
      <c r="C213" s="203" t="s">
        <v>57</v>
      </c>
      <c r="D213" s="203" t="s">
        <v>90</v>
      </c>
      <c r="E213" s="204">
        <v>7</v>
      </c>
      <c r="F213" s="204">
        <v>209.35</v>
      </c>
      <c r="G213" s="204">
        <v>71.75</v>
      </c>
    </row>
    <row r="214" spans="2:7" s="54" customFormat="1" ht="18" customHeight="1">
      <c r="B214" s="205">
        <v>2010</v>
      </c>
      <c r="C214" s="206" t="s">
        <v>57</v>
      </c>
      <c r="D214" s="206" t="s">
        <v>91</v>
      </c>
      <c r="E214" s="207">
        <v>1309</v>
      </c>
      <c r="F214" s="207">
        <v>97843.03</v>
      </c>
      <c r="G214" s="207">
        <v>33933.25</v>
      </c>
    </row>
    <row r="215" spans="2:7" s="54" customFormat="1" ht="18" customHeight="1">
      <c r="B215" s="202">
        <v>2010</v>
      </c>
      <c r="C215" s="203" t="s">
        <v>57</v>
      </c>
      <c r="D215" s="203" t="s">
        <v>92</v>
      </c>
      <c r="E215" s="204">
        <v>83</v>
      </c>
      <c r="F215" s="204">
        <v>2881.51</v>
      </c>
      <c r="G215" s="204">
        <v>900.5</v>
      </c>
    </row>
    <row r="216" spans="2:7" s="54" customFormat="1" ht="18" customHeight="1">
      <c r="B216" s="205">
        <v>2010</v>
      </c>
      <c r="C216" s="206" t="s">
        <v>57</v>
      </c>
      <c r="D216" s="206" t="s">
        <v>93</v>
      </c>
      <c r="E216" s="207">
        <v>3170</v>
      </c>
      <c r="F216" s="207">
        <v>126008.8</v>
      </c>
      <c r="G216" s="207">
        <v>42425.78</v>
      </c>
    </row>
    <row r="217" spans="2:7" s="54" customFormat="1" ht="18" customHeight="1">
      <c r="B217" s="202">
        <v>2010</v>
      </c>
      <c r="C217" s="203" t="s">
        <v>57</v>
      </c>
      <c r="D217" s="203" t="s">
        <v>94</v>
      </c>
      <c r="E217" s="204">
        <v>10127</v>
      </c>
      <c r="F217" s="204">
        <v>442656.5</v>
      </c>
      <c r="G217" s="204">
        <v>151260.25</v>
      </c>
    </row>
    <row r="218" spans="2:7" s="54" customFormat="1" ht="18" customHeight="1">
      <c r="B218" s="205">
        <v>2010</v>
      </c>
      <c r="C218" s="206" t="s">
        <v>57</v>
      </c>
      <c r="D218" s="206" t="s">
        <v>95</v>
      </c>
      <c r="E218" s="207">
        <v>843</v>
      </c>
      <c r="F218" s="207">
        <v>30140.13</v>
      </c>
      <c r="G218" s="207">
        <v>9737</v>
      </c>
    </row>
    <row r="219" spans="2:7" s="54" customFormat="1" ht="18" customHeight="1">
      <c r="B219" s="202">
        <v>2010</v>
      </c>
      <c r="C219" s="203" t="s">
        <v>57</v>
      </c>
      <c r="D219" s="203" t="s">
        <v>96</v>
      </c>
      <c r="E219" s="204">
        <v>9110</v>
      </c>
      <c r="F219" s="204">
        <v>518217.42</v>
      </c>
      <c r="G219" s="204">
        <v>179823.5</v>
      </c>
    </row>
    <row r="220" spans="2:7" s="54" customFormat="1" ht="18" customHeight="1">
      <c r="B220" s="205">
        <v>2010</v>
      </c>
      <c r="C220" s="206" t="s">
        <v>57</v>
      </c>
      <c r="D220" s="206" t="s">
        <v>97</v>
      </c>
      <c r="E220" s="207">
        <v>2443</v>
      </c>
      <c r="F220" s="207">
        <v>118412.3</v>
      </c>
      <c r="G220" s="207">
        <v>40199.25</v>
      </c>
    </row>
    <row r="221" spans="2:7" s="54" customFormat="1" ht="18" customHeight="1">
      <c r="B221" s="202">
        <v>2010</v>
      </c>
      <c r="C221" s="203" t="s">
        <v>57</v>
      </c>
      <c r="D221" s="203" t="s">
        <v>99</v>
      </c>
      <c r="E221" s="204">
        <v>336</v>
      </c>
      <c r="F221" s="204">
        <v>9285.19</v>
      </c>
      <c r="G221" s="204">
        <v>3197.75</v>
      </c>
    </row>
    <row r="222" spans="2:7" s="54" customFormat="1" ht="18" customHeight="1">
      <c r="B222" s="205">
        <v>2010</v>
      </c>
      <c r="C222" s="206" t="s">
        <v>57</v>
      </c>
      <c r="D222" s="206" t="s">
        <v>100</v>
      </c>
      <c r="E222" s="207">
        <v>20</v>
      </c>
      <c r="F222" s="207">
        <v>552.53</v>
      </c>
      <c r="G222" s="207">
        <v>281</v>
      </c>
    </row>
    <row r="223" spans="2:7" s="54" customFormat="1" ht="18" customHeight="1">
      <c r="B223" s="202">
        <v>2010</v>
      </c>
      <c r="C223" s="203" t="s">
        <v>58</v>
      </c>
      <c r="D223" s="203" t="s">
        <v>88</v>
      </c>
      <c r="E223" s="204">
        <v>93</v>
      </c>
      <c r="F223" s="204">
        <v>4767.2299999999996</v>
      </c>
      <c r="G223" s="204">
        <v>661.28571428571399</v>
      </c>
    </row>
    <row r="224" spans="2:7" s="54" customFormat="1" ht="18" customHeight="1">
      <c r="B224" s="205">
        <v>2010</v>
      </c>
      <c r="C224" s="206" t="s">
        <v>58</v>
      </c>
      <c r="D224" s="206" t="s">
        <v>89</v>
      </c>
      <c r="E224" s="207">
        <v>185</v>
      </c>
      <c r="F224" s="207">
        <v>11639.36</v>
      </c>
      <c r="G224" s="207">
        <v>1631.7142857142901</v>
      </c>
    </row>
    <row r="225" spans="2:7" s="54" customFormat="1" ht="18" customHeight="1">
      <c r="B225" s="202">
        <v>2010</v>
      </c>
      <c r="C225" s="203" t="s">
        <v>58</v>
      </c>
      <c r="D225" s="203" t="s">
        <v>90</v>
      </c>
      <c r="E225" s="204">
        <v>15</v>
      </c>
      <c r="F225" s="204">
        <v>568.49</v>
      </c>
      <c r="G225" s="204">
        <v>78.857142857142904</v>
      </c>
    </row>
    <row r="226" spans="2:7" s="54" customFormat="1" ht="18" customHeight="1">
      <c r="B226" s="205">
        <v>2010</v>
      </c>
      <c r="C226" s="206" t="s">
        <v>58</v>
      </c>
      <c r="D226" s="206" t="s">
        <v>91</v>
      </c>
      <c r="E226" s="207">
        <v>24</v>
      </c>
      <c r="F226" s="207">
        <v>1239.92</v>
      </c>
      <c r="G226" s="207">
        <v>172</v>
      </c>
    </row>
    <row r="227" spans="2:7" s="54" customFormat="1" ht="18" customHeight="1">
      <c r="B227" s="202">
        <v>2010</v>
      </c>
      <c r="C227" s="203" t="s">
        <v>58</v>
      </c>
      <c r="D227" s="203" t="s">
        <v>92</v>
      </c>
      <c r="E227" s="204">
        <v>10</v>
      </c>
      <c r="F227" s="204">
        <v>1186.3599999999999</v>
      </c>
      <c r="G227" s="204">
        <v>164.57142857142901</v>
      </c>
    </row>
    <row r="228" spans="2:7" s="54" customFormat="1" ht="18" customHeight="1">
      <c r="B228" s="205">
        <v>2010</v>
      </c>
      <c r="C228" s="206" t="s">
        <v>58</v>
      </c>
      <c r="D228" s="206" t="s">
        <v>93</v>
      </c>
      <c r="E228" s="207">
        <v>107</v>
      </c>
      <c r="F228" s="207">
        <v>5682.79</v>
      </c>
      <c r="G228" s="207">
        <v>828.57142857142901</v>
      </c>
    </row>
    <row r="229" spans="2:7" s="54" customFormat="1" ht="18" customHeight="1">
      <c r="B229" s="202">
        <v>2010</v>
      </c>
      <c r="C229" s="203" t="s">
        <v>58</v>
      </c>
      <c r="D229" s="203" t="s">
        <v>94</v>
      </c>
      <c r="E229" s="204">
        <v>46</v>
      </c>
      <c r="F229" s="204">
        <v>1882.6</v>
      </c>
      <c r="G229" s="204">
        <v>261.142857142857</v>
      </c>
    </row>
    <row r="230" spans="2:7" s="54" customFormat="1" ht="18" customHeight="1">
      <c r="B230" s="205">
        <v>2010</v>
      </c>
      <c r="C230" s="206" t="s">
        <v>58</v>
      </c>
      <c r="D230" s="206" t="s">
        <v>95</v>
      </c>
      <c r="E230" s="207">
        <v>45</v>
      </c>
      <c r="F230" s="207">
        <v>2403.6799999999998</v>
      </c>
      <c r="G230" s="207">
        <v>333.42857142857099</v>
      </c>
    </row>
    <row r="231" spans="2:7" s="54" customFormat="1" ht="18" customHeight="1">
      <c r="B231" s="202">
        <v>2010</v>
      </c>
      <c r="C231" s="203" t="s">
        <v>58</v>
      </c>
      <c r="D231" s="203" t="s">
        <v>96</v>
      </c>
      <c r="E231" s="204">
        <v>43</v>
      </c>
      <c r="F231" s="204">
        <v>3528.19</v>
      </c>
      <c r="G231" s="204">
        <v>489.42857142857099</v>
      </c>
    </row>
    <row r="232" spans="2:7" s="54" customFormat="1" ht="18" customHeight="1">
      <c r="B232" s="205">
        <v>2010</v>
      </c>
      <c r="C232" s="206" t="s">
        <v>58</v>
      </c>
      <c r="D232" s="206" t="s">
        <v>97</v>
      </c>
      <c r="E232" s="207">
        <v>402</v>
      </c>
      <c r="F232" s="207">
        <v>18331.5</v>
      </c>
      <c r="G232" s="207">
        <v>2549.4285714285702</v>
      </c>
    </row>
    <row r="233" spans="2:7" s="54" customFormat="1" ht="18" customHeight="1">
      <c r="B233" s="202">
        <v>2010</v>
      </c>
      <c r="C233" s="203" t="s">
        <v>58</v>
      </c>
      <c r="D233" s="203" t="s">
        <v>100</v>
      </c>
      <c r="E233" s="204">
        <v>43</v>
      </c>
      <c r="F233" s="204">
        <v>431.54</v>
      </c>
      <c r="G233" s="204">
        <v>59.857142857142897</v>
      </c>
    </row>
    <row r="234" spans="2:7" s="54" customFormat="1" ht="18" customHeight="1">
      <c r="B234" s="205">
        <v>2010</v>
      </c>
      <c r="C234" s="206" t="s">
        <v>58</v>
      </c>
      <c r="D234" s="206" t="s">
        <v>101</v>
      </c>
      <c r="E234" s="207">
        <v>26</v>
      </c>
      <c r="F234" s="207">
        <v>849.61</v>
      </c>
      <c r="G234" s="207">
        <v>117.857142857143</v>
      </c>
    </row>
    <row r="235" spans="2:7" s="54" customFormat="1" ht="18" customHeight="1">
      <c r="B235" s="202">
        <v>2010</v>
      </c>
      <c r="C235" s="203" t="s">
        <v>59</v>
      </c>
      <c r="D235" s="203" t="s">
        <v>88</v>
      </c>
      <c r="E235" s="204">
        <v>55910</v>
      </c>
      <c r="F235" s="204">
        <v>812207.78</v>
      </c>
      <c r="G235" s="204">
        <v>2391779.3199999998</v>
      </c>
    </row>
    <row r="236" spans="2:7" s="54" customFormat="1" ht="18" customHeight="1">
      <c r="B236" s="205">
        <v>2010</v>
      </c>
      <c r="C236" s="206" t="s">
        <v>59</v>
      </c>
      <c r="D236" s="206" t="s">
        <v>89</v>
      </c>
      <c r="E236" s="207">
        <v>2809</v>
      </c>
      <c r="F236" s="207">
        <v>44050.6</v>
      </c>
      <c r="G236" s="207">
        <v>126874.76</v>
      </c>
    </row>
    <row r="237" spans="2:7" s="54" customFormat="1" ht="18" customHeight="1">
      <c r="B237" s="202">
        <v>2010</v>
      </c>
      <c r="C237" s="203" t="s">
        <v>59</v>
      </c>
      <c r="D237" s="203" t="s">
        <v>90</v>
      </c>
      <c r="E237" s="204">
        <v>15779</v>
      </c>
      <c r="F237" s="204">
        <v>162713.42000000001</v>
      </c>
      <c r="G237" s="204">
        <v>469805.64</v>
      </c>
    </row>
    <row r="238" spans="2:7" s="54" customFormat="1" ht="18" customHeight="1">
      <c r="B238" s="205">
        <v>2010</v>
      </c>
      <c r="C238" s="206" t="s">
        <v>59</v>
      </c>
      <c r="D238" s="206" t="s">
        <v>91</v>
      </c>
      <c r="E238" s="207">
        <v>20588</v>
      </c>
      <c r="F238" s="207">
        <v>504771.87</v>
      </c>
      <c r="G238" s="207">
        <v>1494941.3</v>
      </c>
    </row>
    <row r="239" spans="2:7" s="54" customFormat="1" ht="18" customHeight="1">
      <c r="B239" s="202">
        <v>2010</v>
      </c>
      <c r="C239" s="203" t="s">
        <v>59</v>
      </c>
      <c r="D239" s="203" t="s">
        <v>92</v>
      </c>
      <c r="E239" s="204">
        <v>13343</v>
      </c>
      <c r="F239" s="204">
        <v>260126.76</v>
      </c>
      <c r="G239" s="204">
        <v>777562.32</v>
      </c>
    </row>
    <row r="240" spans="2:7" s="54" customFormat="1" ht="18" customHeight="1">
      <c r="B240" s="205">
        <v>2010</v>
      </c>
      <c r="C240" s="206" t="s">
        <v>59</v>
      </c>
      <c r="D240" s="206" t="s">
        <v>93</v>
      </c>
      <c r="E240" s="207">
        <v>59662</v>
      </c>
      <c r="F240" s="207">
        <v>866168.52</v>
      </c>
      <c r="G240" s="207">
        <v>2514317.34</v>
      </c>
    </row>
    <row r="241" spans="2:7" s="54" customFormat="1" ht="18" customHeight="1">
      <c r="B241" s="202">
        <v>2010</v>
      </c>
      <c r="C241" s="203" t="s">
        <v>59</v>
      </c>
      <c r="D241" s="203" t="s">
        <v>94</v>
      </c>
      <c r="E241" s="204">
        <v>213890</v>
      </c>
      <c r="F241" s="204">
        <v>3152027.49</v>
      </c>
      <c r="G241" s="204">
        <v>9349972</v>
      </c>
    </row>
    <row r="242" spans="2:7" s="54" customFormat="1" ht="18" customHeight="1">
      <c r="B242" s="205">
        <v>2010</v>
      </c>
      <c r="C242" s="206" t="s">
        <v>59</v>
      </c>
      <c r="D242" s="206" t="s">
        <v>95</v>
      </c>
      <c r="E242" s="207">
        <v>16632</v>
      </c>
      <c r="F242" s="207">
        <v>189496.95999999999</v>
      </c>
      <c r="G242" s="207">
        <v>555671.68000000005</v>
      </c>
    </row>
    <row r="243" spans="2:7" s="54" customFormat="1" ht="18" customHeight="1">
      <c r="B243" s="202">
        <v>2010</v>
      </c>
      <c r="C243" s="203" t="s">
        <v>59</v>
      </c>
      <c r="D243" s="203" t="s">
        <v>96</v>
      </c>
      <c r="E243" s="204">
        <v>40035</v>
      </c>
      <c r="F243" s="204">
        <v>506247.7</v>
      </c>
      <c r="G243" s="204">
        <v>1495464.08</v>
      </c>
    </row>
    <row r="244" spans="2:7" s="54" customFormat="1" ht="18" customHeight="1">
      <c r="B244" s="205">
        <v>2010</v>
      </c>
      <c r="C244" s="206" t="s">
        <v>59</v>
      </c>
      <c r="D244" s="206" t="s">
        <v>97</v>
      </c>
      <c r="E244" s="207">
        <v>68793</v>
      </c>
      <c r="F244" s="207">
        <v>1633488.39</v>
      </c>
      <c r="G244" s="207">
        <v>4710296.5599999996</v>
      </c>
    </row>
    <row r="245" spans="2:7" s="54" customFormat="1" ht="18" customHeight="1">
      <c r="B245" s="202">
        <v>2010</v>
      </c>
      <c r="C245" s="203" t="s">
        <v>59</v>
      </c>
      <c r="D245" s="203" t="s">
        <v>98</v>
      </c>
      <c r="E245" s="204">
        <v>109</v>
      </c>
      <c r="F245" s="204">
        <v>677.42</v>
      </c>
      <c r="G245" s="204">
        <v>1941.56</v>
      </c>
    </row>
    <row r="246" spans="2:7" s="54" customFormat="1" ht="18" customHeight="1">
      <c r="B246" s="205">
        <v>2010</v>
      </c>
      <c r="C246" s="206" t="s">
        <v>59</v>
      </c>
      <c r="D246" s="206" t="s">
        <v>99</v>
      </c>
      <c r="E246" s="207">
        <v>1253</v>
      </c>
      <c r="F246" s="207">
        <v>15933.59</v>
      </c>
      <c r="G246" s="207">
        <v>43183.48</v>
      </c>
    </row>
    <row r="247" spans="2:7" s="54" customFormat="1" ht="18" customHeight="1">
      <c r="B247" s="202">
        <v>2010</v>
      </c>
      <c r="C247" s="203" t="s">
        <v>59</v>
      </c>
      <c r="D247" s="203" t="s">
        <v>100</v>
      </c>
      <c r="E247" s="204">
        <v>25772</v>
      </c>
      <c r="F247" s="204">
        <v>561410.1</v>
      </c>
      <c r="G247" s="204">
        <v>1672718.96</v>
      </c>
    </row>
    <row r="248" spans="2:7" s="54" customFormat="1" ht="18" customHeight="1">
      <c r="B248" s="205">
        <v>2010</v>
      </c>
      <c r="C248" s="206" t="s">
        <v>59</v>
      </c>
      <c r="D248" s="206" t="s">
        <v>101</v>
      </c>
      <c r="E248" s="207">
        <v>99</v>
      </c>
      <c r="F248" s="207">
        <v>400.47</v>
      </c>
      <c r="G248" s="207">
        <v>1249.56</v>
      </c>
    </row>
    <row r="249" spans="2:7" s="54" customFormat="1" ht="18" customHeight="1">
      <c r="B249" s="202">
        <v>2010</v>
      </c>
      <c r="C249" s="203" t="s">
        <v>60</v>
      </c>
      <c r="D249" s="203" t="s">
        <v>88</v>
      </c>
      <c r="E249" s="204">
        <v>155</v>
      </c>
      <c r="F249" s="204">
        <v>3322.39</v>
      </c>
      <c r="G249" s="204">
        <v>4155</v>
      </c>
    </row>
    <row r="250" spans="2:7" s="54" customFormat="1" ht="18" customHeight="1">
      <c r="B250" s="205">
        <v>2010</v>
      </c>
      <c r="C250" s="206" t="s">
        <v>60</v>
      </c>
      <c r="D250" s="206" t="s">
        <v>89</v>
      </c>
      <c r="E250" s="207">
        <v>116</v>
      </c>
      <c r="F250" s="207">
        <v>2247.2199999999998</v>
      </c>
      <c r="G250" s="207">
        <v>2810</v>
      </c>
    </row>
    <row r="251" spans="2:7" s="54" customFormat="1" ht="18" customHeight="1">
      <c r="B251" s="202">
        <v>2010</v>
      </c>
      <c r="C251" s="203" t="s">
        <v>60</v>
      </c>
      <c r="D251" s="203" t="s">
        <v>90</v>
      </c>
      <c r="E251" s="204">
        <v>134</v>
      </c>
      <c r="F251" s="204">
        <v>1705.79</v>
      </c>
      <c r="G251" s="204">
        <v>2134</v>
      </c>
    </row>
    <row r="252" spans="2:7" s="54" customFormat="1" ht="18" customHeight="1">
      <c r="B252" s="205">
        <v>2010</v>
      </c>
      <c r="C252" s="206" t="s">
        <v>60</v>
      </c>
      <c r="D252" s="206" t="s">
        <v>91</v>
      </c>
      <c r="E252" s="207">
        <v>45</v>
      </c>
      <c r="F252" s="207">
        <v>1111.3900000000001</v>
      </c>
      <c r="G252" s="207">
        <v>1388</v>
      </c>
    </row>
    <row r="253" spans="2:7" s="54" customFormat="1" ht="18" customHeight="1">
      <c r="B253" s="202">
        <v>2010</v>
      </c>
      <c r="C253" s="203" t="s">
        <v>60</v>
      </c>
      <c r="D253" s="203" t="s">
        <v>92</v>
      </c>
      <c r="E253" s="204">
        <v>31</v>
      </c>
      <c r="F253" s="204">
        <v>669.15</v>
      </c>
      <c r="G253" s="204">
        <v>851</v>
      </c>
    </row>
    <row r="254" spans="2:7" s="54" customFormat="1" ht="18" customHeight="1">
      <c r="B254" s="205">
        <v>2010</v>
      </c>
      <c r="C254" s="206" t="s">
        <v>60</v>
      </c>
      <c r="D254" s="206" t="s">
        <v>93</v>
      </c>
      <c r="E254" s="207">
        <v>295</v>
      </c>
      <c r="F254" s="207">
        <v>7169.83</v>
      </c>
      <c r="G254" s="207">
        <v>8993</v>
      </c>
    </row>
    <row r="255" spans="2:7" s="54" customFormat="1" ht="18" customHeight="1">
      <c r="B255" s="202">
        <v>2010</v>
      </c>
      <c r="C255" s="203" t="s">
        <v>60</v>
      </c>
      <c r="D255" s="203" t="s">
        <v>94</v>
      </c>
      <c r="E255" s="204">
        <v>408</v>
      </c>
      <c r="F255" s="204">
        <v>5334.59</v>
      </c>
      <c r="G255" s="204">
        <v>6839</v>
      </c>
    </row>
    <row r="256" spans="2:7" s="54" customFormat="1" ht="18" customHeight="1">
      <c r="B256" s="205">
        <v>2010</v>
      </c>
      <c r="C256" s="206" t="s">
        <v>60</v>
      </c>
      <c r="D256" s="206" t="s">
        <v>95</v>
      </c>
      <c r="E256" s="207">
        <v>188</v>
      </c>
      <c r="F256" s="207">
        <v>3954.98</v>
      </c>
      <c r="G256" s="207">
        <v>4956</v>
      </c>
    </row>
    <row r="257" spans="2:7" s="54" customFormat="1" ht="18" customHeight="1">
      <c r="B257" s="202">
        <v>2010</v>
      </c>
      <c r="C257" s="203" t="s">
        <v>60</v>
      </c>
      <c r="D257" s="203" t="s">
        <v>96</v>
      </c>
      <c r="E257" s="204">
        <v>131</v>
      </c>
      <c r="F257" s="204">
        <v>3871.83</v>
      </c>
      <c r="G257" s="204">
        <v>4847</v>
      </c>
    </row>
    <row r="258" spans="2:7" s="54" customFormat="1" ht="18" customHeight="1">
      <c r="B258" s="205">
        <v>2010</v>
      </c>
      <c r="C258" s="206" t="s">
        <v>60</v>
      </c>
      <c r="D258" s="206" t="s">
        <v>97</v>
      </c>
      <c r="E258" s="207">
        <v>252</v>
      </c>
      <c r="F258" s="207">
        <v>6559.06</v>
      </c>
      <c r="G258" s="207">
        <v>8201</v>
      </c>
    </row>
    <row r="259" spans="2:7" s="54" customFormat="1" ht="18" customHeight="1">
      <c r="B259" s="202">
        <v>2010</v>
      </c>
      <c r="C259" s="203" t="s">
        <v>60</v>
      </c>
      <c r="D259" s="203" t="s">
        <v>99</v>
      </c>
      <c r="E259" s="204">
        <v>13</v>
      </c>
      <c r="F259" s="204">
        <v>138.88</v>
      </c>
      <c r="G259" s="204">
        <v>173</v>
      </c>
    </row>
    <row r="260" spans="2:7" s="54" customFormat="1" ht="18" customHeight="1">
      <c r="B260" s="205">
        <v>2010</v>
      </c>
      <c r="C260" s="206" t="s">
        <v>60</v>
      </c>
      <c r="D260" s="206" t="s">
        <v>100</v>
      </c>
      <c r="E260" s="207">
        <v>59</v>
      </c>
      <c r="F260" s="207">
        <v>1276.3</v>
      </c>
      <c r="G260" s="207">
        <v>1626</v>
      </c>
    </row>
    <row r="261" spans="2:7" s="54" customFormat="1" ht="18" customHeight="1">
      <c r="B261" s="202">
        <v>2011</v>
      </c>
      <c r="C261" s="203" t="s">
        <v>56</v>
      </c>
      <c r="D261" s="203" t="s">
        <v>88</v>
      </c>
      <c r="E261" s="204">
        <v>175</v>
      </c>
      <c r="F261" s="204">
        <v>8586.07</v>
      </c>
      <c r="G261" s="204">
        <v>2649.3</v>
      </c>
    </row>
    <row r="262" spans="2:7" s="54" customFormat="1" ht="18" customHeight="1">
      <c r="B262" s="205">
        <v>2011</v>
      </c>
      <c r="C262" s="206" t="s">
        <v>56</v>
      </c>
      <c r="D262" s="206" t="s">
        <v>89</v>
      </c>
      <c r="E262" s="207">
        <v>979</v>
      </c>
      <c r="F262" s="207">
        <v>52803.81</v>
      </c>
      <c r="G262" s="207">
        <v>15811.7</v>
      </c>
    </row>
    <row r="263" spans="2:7" s="54" customFormat="1" ht="18" customHeight="1">
      <c r="B263" s="202">
        <v>2011</v>
      </c>
      <c r="C263" s="203" t="s">
        <v>56</v>
      </c>
      <c r="D263" s="203" t="s">
        <v>90</v>
      </c>
      <c r="E263" s="204">
        <v>302</v>
      </c>
      <c r="F263" s="204">
        <v>2937.73</v>
      </c>
      <c r="G263" s="204">
        <v>746.8</v>
      </c>
    </row>
    <row r="264" spans="2:7" s="54" customFormat="1" ht="18" customHeight="1">
      <c r="B264" s="205">
        <v>2011</v>
      </c>
      <c r="C264" s="206" t="s">
        <v>56</v>
      </c>
      <c r="D264" s="206" t="s">
        <v>91</v>
      </c>
      <c r="E264" s="207">
        <v>565</v>
      </c>
      <c r="F264" s="207">
        <v>37124.559999999998</v>
      </c>
      <c r="G264" s="207">
        <v>10926.25</v>
      </c>
    </row>
    <row r="265" spans="2:7" s="54" customFormat="1" ht="18" customHeight="1">
      <c r="B265" s="202">
        <v>2011</v>
      </c>
      <c r="C265" s="203" t="s">
        <v>56</v>
      </c>
      <c r="D265" s="203" t="s">
        <v>92</v>
      </c>
      <c r="E265" s="204">
        <v>1570</v>
      </c>
      <c r="F265" s="204">
        <v>130364.64</v>
      </c>
      <c r="G265" s="204">
        <v>39757.300000000003</v>
      </c>
    </row>
    <row r="266" spans="2:7" s="54" customFormat="1" ht="18" customHeight="1">
      <c r="B266" s="205">
        <v>2011</v>
      </c>
      <c r="C266" s="206" t="s">
        <v>56</v>
      </c>
      <c r="D266" s="206" t="s">
        <v>93</v>
      </c>
      <c r="E266" s="207">
        <v>850</v>
      </c>
      <c r="F266" s="207">
        <v>26736.02</v>
      </c>
      <c r="G266" s="207">
        <v>7750.45</v>
      </c>
    </row>
    <row r="267" spans="2:7" s="54" customFormat="1" ht="18" customHeight="1">
      <c r="B267" s="202">
        <v>2011</v>
      </c>
      <c r="C267" s="203" t="s">
        <v>56</v>
      </c>
      <c r="D267" s="203" t="s">
        <v>94</v>
      </c>
      <c r="E267" s="204">
        <v>1682</v>
      </c>
      <c r="F267" s="204">
        <v>101181.06</v>
      </c>
      <c r="G267" s="204">
        <v>29845.95</v>
      </c>
    </row>
    <row r="268" spans="2:7" s="54" customFormat="1" ht="18" customHeight="1">
      <c r="B268" s="205">
        <v>2011</v>
      </c>
      <c r="C268" s="206" t="s">
        <v>56</v>
      </c>
      <c r="D268" s="206" t="s">
        <v>95</v>
      </c>
      <c r="E268" s="207">
        <v>326</v>
      </c>
      <c r="F268" s="207">
        <v>7762.02</v>
      </c>
      <c r="G268" s="207">
        <v>2066.75</v>
      </c>
    </row>
    <row r="269" spans="2:7" s="54" customFormat="1" ht="18" customHeight="1">
      <c r="B269" s="202">
        <v>2011</v>
      </c>
      <c r="C269" s="203" t="s">
        <v>56</v>
      </c>
      <c r="D269" s="203" t="s">
        <v>96</v>
      </c>
      <c r="E269" s="204">
        <v>1182</v>
      </c>
      <c r="F269" s="204">
        <v>53084.36</v>
      </c>
      <c r="G269" s="204">
        <v>16833.150000000001</v>
      </c>
    </row>
    <row r="270" spans="2:7" s="54" customFormat="1" ht="18" customHeight="1">
      <c r="B270" s="205">
        <v>2011</v>
      </c>
      <c r="C270" s="206" t="s">
        <v>56</v>
      </c>
      <c r="D270" s="206" t="s">
        <v>97</v>
      </c>
      <c r="E270" s="207">
        <v>2544</v>
      </c>
      <c r="F270" s="207">
        <v>107646.12</v>
      </c>
      <c r="G270" s="207">
        <v>31783.8</v>
      </c>
    </row>
    <row r="271" spans="2:7" s="54" customFormat="1" ht="18" customHeight="1">
      <c r="B271" s="202">
        <v>2011</v>
      </c>
      <c r="C271" s="203" t="s">
        <v>56</v>
      </c>
      <c r="D271" s="203" t="s">
        <v>98</v>
      </c>
      <c r="E271" s="204">
        <v>23</v>
      </c>
      <c r="F271" s="204">
        <v>561.53</v>
      </c>
      <c r="G271" s="204">
        <v>141.05000000000001</v>
      </c>
    </row>
    <row r="272" spans="2:7" s="54" customFormat="1" ht="18" customHeight="1">
      <c r="B272" s="205">
        <v>2011</v>
      </c>
      <c r="C272" s="206" t="s">
        <v>56</v>
      </c>
      <c r="D272" s="206" t="s">
        <v>99</v>
      </c>
      <c r="E272" s="207">
        <v>35</v>
      </c>
      <c r="F272" s="207">
        <v>983.68</v>
      </c>
      <c r="G272" s="207">
        <v>299.25</v>
      </c>
    </row>
    <row r="273" spans="2:7" s="54" customFormat="1" ht="18" customHeight="1">
      <c r="B273" s="202">
        <v>2011</v>
      </c>
      <c r="C273" s="203" t="s">
        <v>56</v>
      </c>
      <c r="D273" s="203" t="s">
        <v>100</v>
      </c>
      <c r="E273" s="204">
        <v>397</v>
      </c>
      <c r="F273" s="204">
        <v>10883.36</v>
      </c>
      <c r="G273" s="204">
        <v>2760.3</v>
      </c>
    </row>
    <row r="274" spans="2:7" s="54" customFormat="1" ht="18" customHeight="1">
      <c r="B274" s="205">
        <v>2011</v>
      </c>
      <c r="C274" s="206" t="s">
        <v>56</v>
      </c>
      <c r="D274" s="206" t="s">
        <v>101</v>
      </c>
      <c r="E274" s="207">
        <v>149</v>
      </c>
      <c r="F274" s="207">
        <v>1442.81</v>
      </c>
      <c r="G274" s="207">
        <v>331.95</v>
      </c>
    </row>
    <row r="275" spans="2:7" s="54" customFormat="1" ht="18" customHeight="1">
      <c r="B275" s="202">
        <v>2011</v>
      </c>
      <c r="C275" s="203" t="s">
        <v>57</v>
      </c>
      <c r="D275" s="203" t="s">
        <v>88</v>
      </c>
      <c r="E275" s="204">
        <v>148</v>
      </c>
      <c r="F275" s="204">
        <v>7044.88</v>
      </c>
      <c r="G275" s="204">
        <v>2395.25</v>
      </c>
    </row>
    <row r="276" spans="2:7" s="54" customFormat="1" ht="18" customHeight="1">
      <c r="B276" s="205">
        <v>2011</v>
      </c>
      <c r="C276" s="206" t="s">
        <v>57</v>
      </c>
      <c r="D276" s="206" t="s">
        <v>89</v>
      </c>
      <c r="E276" s="207">
        <v>204</v>
      </c>
      <c r="F276" s="207">
        <v>11451.71</v>
      </c>
      <c r="G276" s="207">
        <v>4036.25</v>
      </c>
    </row>
    <row r="277" spans="2:7" s="54" customFormat="1" ht="18" customHeight="1">
      <c r="B277" s="202">
        <v>2011</v>
      </c>
      <c r="C277" s="203" t="s">
        <v>57</v>
      </c>
      <c r="D277" s="203" t="s">
        <v>90</v>
      </c>
      <c r="E277" s="204">
        <v>8</v>
      </c>
      <c r="F277" s="204">
        <v>434.54</v>
      </c>
      <c r="G277" s="204">
        <v>147.5</v>
      </c>
    </row>
    <row r="278" spans="2:7" s="54" customFormat="1" ht="18" customHeight="1">
      <c r="B278" s="205">
        <v>2011</v>
      </c>
      <c r="C278" s="206" t="s">
        <v>57</v>
      </c>
      <c r="D278" s="206" t="s">
        <v>91</v>
      </c>
      <c r="E278" s="207">
        <v>1809</v>
      </c>
      <c r="F278" s="207">
        <v>116582.42</v>
      </c>
      <c r="G278" s="207">
        <v>40890.25</v>
      </c>
    </row>
    <row r="279" spans="2:7" s="54" customFormat="1" ht="18" customHeight="1">
      <c r="B279" s="202">
        <v>2011</v>
      </c>
      <c r="C279" s="203" t="s">
        <v>57</v>
      </c>
      <c r="D279" s="203" t="s">
        <v>92</v>
      </c>
      <c r="E279" s="204">
        <v>89</v>
      </c>
      <c r="F279" s="204">
        <v>5069.68</v>
      </c>
      <c r="G279" s="204">
        <v>1644</v>
      </c>
    </row>
    <row r="280" spans="2:7" s="54" customFormat="1" ht="18" customHeight="1">
      <c r="B280" s="205">
        <v>2011</v>
      </c>
      <c r="C280" s="206" t="s">
        <v>57</v>
      </c>
      <c r="D280" s="206" t="s">
        <v>93</v>
      </c>
      <c r="E280" s="207">
        <v>5289</v>
      </c>
      <c r="F280" s="207">
        <v>189334.97</v>
      </c>
      <c r="G280" s="207">
        <v>63671.75</v>
      </c>
    </row>
    <row r="281" spans="2:7" s="54" customFormat="1" ht="18" customHeight="1">
      <c r="B281" s="202">
        <v>2011</v>
      </c>
      <c r="C281" s="203" t="s">
        <v>57</v>
      </c>
      <c r="D281" s="203" t="s">
        <v>94</v>
      </c>
      <c r="E281" s="204">
        <v>14241</v>
      </c>
      <c r="F281" s="204">
        <v>603284.87</v>
      </c>
      <c r="G281" s="204">
        <v>209288.27499999999</v>
      </c>
    </row>
    <row r="282" spans="2:7" s="54" customFormat="1" ht="18" customHeight="1">
      <c r="B282" s="205">
        <v>2011</v>
      </c>
      <c r="C282" s="206" t="s">
        <v>57</v>
      </c>
      <c r="D282" s="206" t="s">
        <v>95</v>
      </c>
      <c r="E282" s="207">
        <v>1234</v>
      </c>
      <c r="F282" s="207">
        <v>40764.959999999999</v>
      </c>
      <c r="G282" s="207">
        <v>13588.75</v>
      </c>
    </row>
    <row r="283" spans="2:7" s="54" customFormat="1" ht="18" customHeight="1">
      <c r="B283" s="202">
        <v>2011</v>
      </c>
      <c r="C283" s="203" t="s">
        <v>57</v>
      </c>
      <c r="D283" s="203" t="s">
        <v>96</v>
      </c>
      <c r="E283" s="204">
        <v>11057</v>
      </c>
      <c r="F283" s="204">
        <v>605792.44999999995</v>
      </c>
      <c r="G283" s="204">
        <v>213469.03</v>
      </c>
    </row>
    <row r="284" spans="2:7" s="54" customFormat="1" ht="18" customHeight="1">
      <c r="B284" s="205">
        <v>2011</v>
      </c>
      <c r="C284" s="206" t="s">
        <v>57</v>
      </c>
      <c r="D284" s="206" t="s">
        <v>97</v>
      </c>
      <c r="E284" s="207">
        <v>4538</v>
      </c>
      <c r="F284" s="207">
        <v>204128.84</v>
      </c>
      <c r="G284" s="207">
        <v>69403.75</v>
      </c>
    </row>
    <row r="285" spans="2:7" s="54" customFormat="1" ht="18" customHeight="1">
      <c r="B285" s="202">
        <v>2011</v>
      </c>
      <c r="C285" s="203" t="s">
        <v>57</v>
      </c>
      <c r="D285" s="203" t="s">
        <v>99</v>
      </c>
      <c r="E285" s="204">
        <v>193</v>
      </c>
      <c r="F285" s="204">
        <v>7862.32</v>
      </c>
      <c r="G285" s="204">
        <v>2754</v>
      </c>
    </row>
    <row r="286" spans="2:7" s="54" customFormat="1" ht="18" customHeight="1">
      <c r="B286" s="205">
        <v>2011</v>
      </c>
      <c r="C286" s="206" t="s">
        <v>57</v>
      </c>
      <c r="D286" s="206" t="s">
        <v>100</v>
      </c>
      <c r="E286" s="207">
        <v>10</v>
      </c>
      <c r="F286" s="207">
        <v>521.44000000000005</v>
      </c>
      <c r="G286" s="207">
        <v>173.25</v>
      </c>
    </row>
    <row r="287" spans="2:7" s="54" customFormat="1" ht="18" customHeight="1">
      <c r="B287" s="202">
        <v>2011</v>
      </c>
      <c r="C287" s="203" t="s">
        <v>58</v>
      </c>
      <c r="D287" s="203" t="s">
        <v>88</v>
      </c>
      <c r="E287" s="204">
        <v>73</v>
      </c>
      <c r="F287" s="204">
        <v>3381.02</v>
      </c>
      <c r="G287" s="204">
        <v>473.28571428571399</v>
      </c>
    </row>
    <row r="288" spans="2:7" s="54" customFormat="1" ht="18" customHeight="1">
      <c r="B288" s="205">
        <v>2011</v>
      </c>
      <c r="C288" s="206" t="s">
        <v>58</v>
      </c>
      <c r="D288" s="206" t="s">
        <v>89</v>
      </c>
      <c r="E288" s="207">
        <v>174</v>
      </c>
      <c r="F288" s="207">
        <v>10215.02</v>
      </c>
      <c r="G288" s="207">
        <v>1426</v>
      </c>
    </row>
    <row r="289" spans="2:7" s="54" customFormat="1" ht="18" customHeight="1">
      <c r="B289" s="202">
        <v>2011</v>
      </c>
      <c r="C289" s="203" t="s">
        <v>58</v>
      </c>
      <c r="D289" s="203" t="s">
        <v>90</v>
      </c>
      <c r="E289" s="204">
        <v>20</v>
      </c>
      <c r="F289" s="204">
        <v>943.34</v>
      </c>
      <c r="G289" s="204">
        <v>130.857142857143</v>
      </c>
    </row>
    <row r="290" spans="2:7" s="54" customFormat="1" ht="18" customHeight="1">
      <c r="B290" s="205">
        <v>2011</v>
      </c>
      <c r="C290" s="206" t="s">
        <v>58</v>
      </c>
      <c r="D290" s="206" t="s">
        <v>91</v>
      </c>
      <c r="E290" s="207">
        <v>14</v>
      </c>
      <c r="F290" s="207">
        <v>984.53</v>
      </c>
      <c r="G290" s="207">
        <v>136.57142857142901</v>
      </c>
    </row>
    <row r="291" spans="2:7" s="54" customFormat="1" ht="18" customHeight="1">
      <c r="B291" s="202">
        <v>2011</v>
      </c>
      <c r="C291" s="203" t="s">
        <v>58</v>
      </c>
      <c r="D291" s="203" t="s">
        <v>92</v>
      </c>
      <c r="E291" s="204">
        <v>12</v>
      </c>
      <c r="F291" s="204">
        <v>1038.08</v>
      </c>
      <c r="G291" s="204">
        <v>152.57142857142901</v>
      </c>
    </row>
    <row r="292" spans="2:7" s="54" customFormat="1" ht="18" customHeight="1">
      <c r="B292" s="205">
        <v>2011</v>
      </c>
      <c r="C292" s="206" t="s">
        <v>58</v>
      </c>
      <c r="D292" s="206" t="s">
        <v>93</v>
      </c>
      <c r="E292" s="207">
        <v>56</v>
      </c>
      <c r="F292" s="207">
        <v>4431.3900000000003</v>
      </c>
      <c r="G292" s="207">
        <v>623.28571428571399</v>
      </c>
    </row>
    <row r="293" spans="2:7" s="54" customFormat="1" ht="18" customHeight="1">
      <c r="B293" s="202">
        <v>2011</v>
      </c>
      <c r="C293" s="203" t="s">
        <v>58</v>
      </c>
      <c r="D293" s="203" t="s">
        <v>94</v>
      </c>
      <c r="E293" s="204">
        <v>42</v>
      </c>
      <c r="F293" s="204">
        <v>1908.34</v>
      </c>
      <c r="G293" s="204">
        <v>264.71428571428601</v>
      </c>
    </row>
    <row r="294" spans="2:7" s="54" customFormat="1" ht="18" customHeight="1">
      <c r="B294" s="205">
        <v>2011</v>
      </c>
      <c r="C294" s="206" t="s">
        <v>58</v>
      </c>
      <c r="D294" s="206" t="s">
        <v>95</v>
      </c>
      <c r="E294" s="207">
        <v>27</v>
      </c>
      <c r="F294" s="207">
        <v>880.54</v>
      </c>
      <c r="G294" s="207">
        <v>122.428571428571</v>
      </c>
    </row>
    <row r="295" spans="2:7" s="54" customFormat="1" ht="18" customHeight="1">
      <c r="B295" s="202">
        <v>2011</v>
      </c>
      <c r="C295" s="203" t="s">
        <v>58</v>
      </c>
      <c r="D295" s="203" t="s">
        <v>96</v>
      </c>
      <c r="E295" s="204">
        <v>63</v>
      </c>
      <c r="F295" s="204">
        <v>9901.76</v>
      </c>
      <c r="G295" s="204">
        <v>1373.57142857143</v>
      </c>
    </row>
    <row r="296" spans="2:7" s="54" customFormat="1" ht="18" customHeight="1">
      <c r="B296" s="205">
        <v>2011</v>
      </c>
      <c r="C296" s="206" t="s">
        <v>58</v>
      </c>
      <c r="D296" s="206" t="s">
        <v>97</v>
      </c>
      <c r="E296" s="207">
        <v>318</v>
      </c>
      <c r="F296" s="207">
        <v>16472.46</v>
      </c>
      <c r="G296" s="207">
        <v>2301.8571428571399</v>
      </c>
    </row>
    <row r="297" spans="2:7" s="54" customFormat="1" ht="18" customHeight="1">
      <c r="B297" s="202">
        <v>2011</v>
      </c>
      <c r="C297" s="203" t="s">
        <v>58</v>
      </c>
      <c r="D297" s="203" t="s">
        <v>100</v>
      </c>
      <c r="E297" s="204">
        <v>56</v>
      </c>
      <c r="F297" s="204">
        <v>537.63</v>
      </c>
      <c r="G297" s="204">
        <v>74.571428571428598</v>
      </c>
    </row>
    <row r="298" spans="2:7" s="54" customFormat="1" ht="18" customHeight="1">
      <c r="B298" s="205">
        <v>2011</v>
      </c>
      <c r="C298" s="206" t="s">
        <v>58</v>
      </c>
      <c r="D298" s="206" t="s">
        <v>101</v>
      </c>
      <c r="E298" s="207">
        <v>16</v>
      </c>
      <c r="F298" s="207">
        <v>345.02</v>
      </c>
      <c r="G298" s="207">
        <v>47.857142857142897</v>
      </c>
    </row>
    <row r="299" spans="2:7" s="54" customFormat="1" ht="18" customHeight="1">
      <c r="B299" s="202">
        <v>2011</v>
      </c>
      <c r="C299" s="203" t="s">
        <v>59</v>
      </c>
      <c r="D299" s="203" t="s">
        <v>88</v>
      </c>
      <c r="E299" s="204">
        <v>59356</v>
      </c>
      <c r="F299" s="204">
        <v>709036.71</v>
      </c>
      <c r="G299" s="204">
        <v>2435895.8119999999</v>
      </c>
    </row>
    <row r="300" spans="2:7" s="54" customFormat="1" ht="18" customHeight="1">
      <c r="B300" s="205">
        <v>2011</v>
      </c>
      <c r="C300" s="206" t="s">
        <v>59</v>
      </c>
      <c r="D300" s="206" t="s">
        <v>89</v>
      </c>
      <c r="E300" s="207">
        <v>2779</v>
      </c>
      <c r="F300" s="207">
        <v>34621.67</v>
      </c>
      <c r="G300" s="207">
        <v>119269.24</v>
      </c>
    </row>
    <row r="301" spans="2:7" s="54" customFormat="1" ht="18" customHeight="1">
      <c r="B301" s="202">
        <v>2011</v>
      </c>
      <c r="C301" s="203" t="s">
        <v>59</v>
      </c>
      <c r="D301" s="203" t="s">
        <v>90</v>
      </c>
      <c r="E301" s="204">
        <v>15219</v>
      </c>
      <c r="F301" s="204">
        <v>131976.54999999999</v>
      </c>
      <c r="G301" s="204">
        <v>451794.28</v>
      </c>
    </row>
    <row r="302" spans="2:7" s="54" customFormat="1" ht="18" customHeight="1">
      <c r="B302" s="205">
        <v>2011</v>
      </c>
      <c r="C302" s="206" t="s">
        <v>59</v>
      </c>
      <c r="D302" s="206" t="s">
        <v>91</v>
      </c>
      <c r="E302" s="207">
        <v>19947</v>
      </c>
      <c r="F302" s="207">
        <v>389716.54</v>
      </c>
      <c r="G302" s="207">
        <v>1328516.8</v>
      </c>
    </row>
    <row r="303" spans="2:7" s="54" customFormat="1" ht="18" customHeight="1">
      <c r="B303" s="202">
        <v>2011</v>
      </c>
      <c r="C303" s="203" t="s">
        <v>59</v>
      </c>
      <c r="D303" s="203" t="s">
        <v>92</v>
      </c>
      <c r="E303" s="204">
        <v>13763</v>
      </c>
      <c r="F303" s="204">
        <v>231918.09</v>
      </c>
      <c r="G303" s="204">
        <v>799720.28</v>
      </c>
    </row>
    <row r="304" spans="2:7" s="54" customFormat="1" ht="18" customHeight="1">
      <c r="B304" s="205">
        <v>2011</v>
      </c>
      <c r="C304" s="206" t="s">
        <v>59</v>
      </c>
      <c r="D304" s="206" t="s">
        <v>93</v>
      </c>
      <c r="E304" s="207">
        <v>57026</v>
      </c>
      <c r="F304" s="207">
        <v>703084.21</v>
      </c>
      <c r="G304" s="207">
        <v>2405445.7000000002</v>
      </c>
    </row>
    <row r="305" spans="2:7" s="54" customFormat="1" ht="18" customHeight="1">
      <c r="B305" s="202">
        <v>2011</v>
      </c>
      <c r="C305" s="203" t="s">
        <v>59</v>
      </c>
      <c r="D305" s="203" t="s">
        <v>94</v>
      </c>
      <c r="E305" s="204">
        <v>197953</v>
      </c>
      <c r="F305" s="204">
        <v>2460551.1</v>
      </c>
      <c r="G305" s="204">
        <v>8430297.6860000007</v>
      </c>
    </row>
    <row r="306" spans="2:7" s="54" customFormat="1" ht="18" customHeight="1">
      <c r="B306" s="205">
        <v>2011</v>
      </c>
      <c r="C306" s="206" t="s">
        <v>59</v>
      </c>
      <c r="D306" s="206" t="s">
        <v>95</v>
      </c>
      <c r="E306" s="207">
        <v>16117</v>
      </c>
      <c r="F306" s="207">
        <v>165299.65</v>
      </c>
      <c r="G306" s="207">
        <v>565887.92000000004</v>
      </c>
    </row>
    <row r="307" spans="2:7" s="54" customFormat="1" ht="18" customHeight="1">
      <c r="B307" s="202">
        <v>2011</v>
      </c>
      <c r="C307" s="203" t="s">
        <v>59</v>
      </c>
      <c r="D307" s="203" t="s">
        <v>96</v>
      </c>
      <c r="E307" s="204">
        <v>36808</v>
      </c>
      <c r="F307" s="204">
        <v>408697.76</v>
      </c>
      <c r="G307" s="204">
        <v>1393832</v>
      </c>
    </row>
    <row r="308" spans="2:7" s="54" customFormat="1" ht="18" customHeight="1">
      <c r="B308" s="205">
        <v>2011</v>
      </c>
      <c r="C308" s="206" t="s">
        <v>59</v>
      </c>
      <c r="D308" s="206" t="s">
        <v>97</v>
      </c>
      <c r="E308" s="207">
        <v>67754</v>
      </c>
      <c r="F308" s="207">
        <v>1362847.86</v>
      </c>
      <c r="G308" s="207">
        <v>4698554.1912000002</v>
      </c>
    </row>
    <row r="309" spans="2:7" s="54" customFormat="1" ht="18" customHeight="1">
      <c r="B309" s="202">
        <v>2011</v>
      </c>
      <c r="C309" s="203" t="s">
        <v>59</v>
      </c>
      <c r="D309" s="203" t="s">
        <v>98</v>
      </c>
      <c r="E309" s="204">
        <v>119</v>
      </c>
      <c r="F309" s="204">
        <v>997.06</v>
      </c>
      <c r="G309" s="204">
        <v>3552.64</v>
      </c>
    </row>
    <row r="310" spans="2:7" s="54" customFormat="1" ht="18" customHeight="1">
      <c r="B310" s="205">
        <v>2011</v>
      </c>
      <c r="C310" s="206" t="s">
        <v>59</v>
      </c>
      <c r="D310" s="206" t="s">
        <v>99</v>
      </c>
      <c r="E310" s="207">
        <v>1370</v>
      </c>
      <c r="F310" s="207">
        <v>16370.56</v>
      </c>
      <c r="G310" s="207">
        <v>56611.76</v>
      </c>
    </row>
    <row r="311" spans="2:7" s="54" customFormat="1" ht="18" customHeight="1">
      <c r="B311" s="202">
        <v>2011</v>
      </c>
      <c r="C311" s="203" t="s">
        <v>59</v>
      </c>
      <c r="D311" s="203" t="s">
        <v>100</v>
      </c>
      <c r="E311" s="204">
        <v>27678</v>
      </c>
      <c r="F311" s="204">
        <v>502555.61</v>
      </c>
      <c r="G311" s="204">
        <v>1721850.6</v>
      </c>
    </row>
    <row r="312" spans="2:7" s="54" customFormat="1" ht="18" customHeight="1">
      <c r="B312" s="205">
        <v>2011</v>
      </c>
      <c r="C312" s="206" t="s">
        <v>59</v>
      </c>
      <c r="D312" s="206" t="s">
        <v>101</v>
      </c>
      <c r="E312" s="207">
        <v>8</v>
      </c>
      <c r="F312" s="207">
        <v>45.23</v>
      </c>
      <c r="G312" s="207">
        <v>168</v>
      </c>
    </row>
    <row r="313" spans="2:7" s="54" customFormat="1" ht="18" customHeight="1">
      <c r="B313" s="202">
        <v>2011</v>
      </c>
      <c r="C313" s="203" t="s">
        <v>60</v>
      </c>
      <c r="D313" s="203" t="s">
        <v>88</v>
      </c>
      <c r="E313" s="204">
        <v>123</v>
      </c>
      <c r="F313" s="204">
        <v>3046.91</v>
      </c>
      <c r="G313" s="204">
        <v>3818</v>
      </c>
    </row>
    <row r="314" spans="2:7" s="54" customFormat="1" ht="18" customHeight="1">
      <c r="B314" s="205">
        <v>2011</v>
      </c>
      <c r="C314" s="206" t="s">
        <v>60</v>
      </c>
      <c r="D314" s="206" t="s">
        <v>89</v>
      </c>
      <c r="E314" s="207">
        <v>157</v>
      </c>
      <c r="F314" s="207">
        <v>3068.35</v>
      </c>
      <c r="G314" s="207">
        <v>3835</v>
      </c>
    </row>
    <row r="315" spans="2:7" s="54" customFormat="1" ht="18" customHeight="1">
      <c r="B315" s="202">
        <v>2011</v>
      </c>
      <c r="C315" s="203" t="s">
        <v>60</v>
      </c>
      <c r="D315" s="203" t="s">
        <v>90</v>
      </c>
      <c r="E315" s="204">
        <v>120</v>
      </c>
      <c r="F315" s="204">
        <v>1348.36</v>
      </c>
      <c r="G315" s="204">
        <v>1689</v>
      </c>
    </row>
    <row r="316" spans="2:7" s="54" customFormat="1" ht="18" customHeight="1">
      <c r="B316" s="205">
        <v>2011</v>
      </c>
      <c r="C316" s="206" t="s">
        <v>60</v>
      </c>
      <c r="D316" s="206" t="s">
        <v>91</v>
      </c>
      <c r="E316" s="207">
        <v>56</v>
      </c>
      <c r="F316" s="207">
        <v>1524.26</v>
      </c>
      <c r="G316" s="207">
        <v>1903</v>
      </c>
    </row>
    <row r="317" spans="2:7" s="54" customFormat="1" ht="18" customHeight="1">
      <c r="B317" s="202">
        <v>2011</v>
      </c>
      <c r="C317" s="203" t="s">
        <v>60</v>
      </c>
      <c r="D317" s="203" t="s">
        <v>92</v>
      </c>
      <c r="E317" s="204">
        <v>42</v>
      </c>
      <c r="F317" s="204">
        <v>906.66</v>
      </c>
      <c r="G317" s="204">
        <v>1137</v>
      </c>
    </row>
    <row r="318" spans="2:7" s="54" customFormat="1" ht="18" customHeight="1">
      <c r="B318" s="205">
        <v>2011</v>
      </c>
      <c r="C318" s="206" t="s">
        <v>60</v>
      </c>
      <c r="D318" s="206" t="s">
        <v>93</v>
      </c>
      <c r="E318" s="207">
        <v>311</v>
      </c>
      <c r="F318" s="207">
        <v>6866.34</v>
      </c>
      <c r="G318" s="207">
        <v>8596.5</v>
      </c>
    </row>
    <row r="319" spans="2:7" s="54" customFormat="1" ht="18" customHeight="1">
      <c r="B319" s="202">
        <v>2011</v>
      </c>
      <c r="C319" s="203" t="s">
        <v>60</v>
      </c>
      <c r="D319" s="203" t="s">
        <v>94</v>
      </c>
      <c r="E319" s="204">
        <v>208</v>
      </c>
      <c r="F319" s="204">
        <v>4218.46</v>
      </c>
      <c r="G319" s="204">
        <v>5384</v>
      </c>
    </row>
    <row r="320" spans="2:7" s="54" customFormat="1" ht="18" customHeight="1">
      <c r="B320" s="205">
        <v>2011</v>
      </c>
      <c r="C320" s="206" t="s">
        <v>60</v>
      </c>
      <c r="D320" s="206" t="s">
        <v>95</v>
      </c>
      <c r="E320" s="207">
        <v>169</v>
      </c>
      <c r="F320" s="207">
        <v>3149.75</v>
      </c>
      <c r="G320" s="207">
        <v>3944</v>
      </c>
    </row>
    <row r="321" spans="2:7" s="54" customFormat="1" ht="18" customHeight="1">
      <c r="B321" s="202">
        <v>2011</v>
      </c>
      <c r="C321" s="203" t="s">
        <v>60</v>
      </c>
      <c r="D321" s="203" t="s">
        <v>96</v>
      </c>
      <c r="E321" s="204">
        <v>132</v>
      </c>
      <c r="F321" s="204">
        <v>4163.03</v>
      </c>
      <c r="G321" s="204">
        <v>5270</v>
      </c>
    </row>
    <row r="322" spans="2:7" s="54" customFormat="1" ht="18" customHeight="1">
      <c r="B322" s="205">
        <v>2011</v>
      </c>
      <c r="C322" s="206" t="s">
        <v>60</v>
      </c>
      <c r="D322" s="206" t="s">
        <v>97</v>
      </c>
      <c r="E322" s="207">
        <v>336</v>
      </c>
      <c r="F322" s="207">
        <v>7716.41</v>
      </c>
      <c r="G322" s="207">
        <v>9738</v>
      </c>
    </row>
    <row r="323" spans="2:7" s="54" customFormat="1" ht="18" customHeight="1">
      <c r="B323" s="202">
        <v>2011</v>
      </c>
      <c r="C323" s="203" t="s">
        <v>60</v>
      </c>
      <c r="D323" s="203" t="s">
        <v>99</v>
      </c>
      <c r="E323" s="204">
        <v>11</v>
      </c>
      <c r="F323" s="204">
        <v>235.23</v>
      </c>
      <c r="G323" s="204">
        <v>294</v>
      </c>
    </row>
    <row r="324" spans="2:7" s="54" customFormat="1" ht="18" customHeight="1">
      <c r="B324" s="205">
        <v>2011</v>
      </c>
      <c r="C324" s="206" t="s">
        <v>60</v>
      </c>
      <c r="D324" s="206" t="s">
        <v>100</v>
      </c>
      <c r="E324" s="207">
        <v>70</v>
      </c>
      <c r="F324" s="207">
        <v>1542.46</v>
      </c>
      <c r="G324" s="207">
        <v>2017</v>
      </c>
    </row>
    <row r="325" spans="2:7" s="54" customFormat="1" ht="18" customHeight="1">
      <c r="B325" s="202">
        <v>2012</v>
      </c>
      <c r="C325" s="203" t="s">
        <v>56</v>
      </c>
      <c r="D325" s="203" t="s">
        <v>88</v>
      </c>
      <c r="E325" s="204">
        <v>186</v>
      </c>
      <c r="F325" s="204">
        <v>8534.2999999999993</v>
      </c>
      <c r="G325" s="204">
        <v>2694.95</v>
      </c>
    </row>
    <row r="326" spans="2:7" s="54" customFormat="1" ht="18" customHeight="1">
      <c r="B326" s="205">
        <v>2012</v>
      </c>
      <c r="C326" s="206" t="s">
        <v>56</v>
      </c>
      <c r="D326" s="206" t="s">
        <v>89</v>
      </c>
      <c r="E326" s="207">
        <v>390</v>
      </c>
      <c r="F326" s="207">
        <v>20954.52</v>
      </c>
      <c r="G326" s="207">
        <v>7146.45</v>
      </c>
    </row>
    <row r="327" spans="2:7" s="54" customFormat="1" ht="18" customHeight="1">
      <c r="B327" s="202">
        <v>2012</v>
      </c>
      <c r="C327" s="203" t="s">
        <v>56</v>
      </c>
      <c r="D327" s="203" t="s">
        <v>90</v>
      </c>
      <c r="E327" s="204">
        <v>333</v>
      </c>
      <c r="F327" s="204">
        <v>3336.31</v>
      </c>
      <c r="G327" s="204">
        <v>911.4</v>
      </c>
    </row>
    <row r="328" spans="2:7" s="54" customFormat="1" ht="18" customHeight="1">
      <c r="B328" s="205">
        <v>2012</v>
      </c>
      <c r="C328" s="206" t="s">
        <v>56</v>
      </c>
      <c r="D328" s="206" t="s">
        <v>91</v>
      </c>
      <c r="E328" s="207">
        <v>494</v>
      </c>
      <c r="F328" s="207">
        <v>28648.15</v>
      </c>
      <c r="G328" s="207">
        <v>10070.975</v>
      </c>
    </row>
    <row r="329" spans="2:7" s="54" customFormat="1" ht="18" customHeight="1">
      <c r="B329" s="202">
        <v>2012</v>
      </c>
      <c r="C329" s="203" t="s">
        <v>56</v>
      </c>
      <c r="D329" s="203" t="s">
        <v>92</v>
      </c>
      <c r="E329" s="204">
        <v>1535</v>
      </c>
      <c r="F329" s="204">
        <v>92556.37</v>
      </c>
      <c r="G329" s="204">
        <v>35474.75</v>
      </c>
    </row>
    <row r="330" spans="2:7" s="54" customFormat="1" ht="18" customHeight="1">
      <c r="B330" s="205">
        <v>2012</v>
      </c>
      <c r="C330" s="206" t="s">
        <v>56</v>
      </c>
      <c r="D330" s="206" t="s">
        <v>93</v>
      </c>
      <c r="E330" s="207">
        <v>1433</v>
      </c>
      <c r="F330" s="207">
        <v>30823.31</v>
      </c>
      <c r="G330" s="207">
        <v>9371.4750000000004</v>
      </c>
    </row>
    <row r="331" spans="2:7" s="54" customFormat="1" ht="18" customHeight="1">
      <c r="B331" s="202">
        <v>2012</v>
      </c>
      <c r="C331" s="203" t="s">
        <v>56</v>
      </c>
      <c r="D331" s="203" t="s">
        <v>94</v>
      </c>
      <c r="E331" s="204">
        <v>1673</v>
      </c>
      <c r="F331" s="204">
        <v>86431.13</v>
      </c>
      <c r="G331" s="204">
        <v>31757.55</v>
      </c>
    </row>
    <row r="332" spans="2:7" s="54" customFormat="1" ht="18" customHeight="1">
      <c r="B332" s="205">
        <v>2012</v>
      </c>
      <c r="C332" s="206" t="s">
        <v>56</v>
      </c>
      <c r="D332" s="206" t="s">
        <v>95</v>
      </c>
      <c r="E332" s="207">
        <v>434</v>
      </c>
      <c r="F332" s="207">
        <v>7464.51</v>
      </c>
      <c r="G332" s="207">
        <v>2311</v>
      </c>
    </row>
    <row r="333" spans="2:7" s="54" customFormat="1" ht="18" customHeight="1">
      <c r="B333" s="202">
        <v>2012</v>
      </c>
      <c r="C333" s="203" t="s">
        <v>56</v>
      </c>
      <c r="D333" s="203" t="s">
        <v>96</v>
      </c>
      <c r="E333" s="204">
        <v>1540</v>
      </c>
      <c r="F333" s="204">
        <v>60503.37</v>
      </c>
      <c r="G333" s="204">
        <v>20900.75</v>
      </c>
    </row>
    <row r="334" spans="2:7" s="54" customFormat="1" ht="18" customHeight="1">
      <c r="B334" s="205">
        <v>2012</v>
      </c>
      <c r="C334" s="206" t="s">
        <v>56</v>
      </c>
      <c r="D334" s="206" t="s">
        <v>97</v>
      </c>
      <c r="E334" s="207">
        <v>2987</v>
      </c>
      <c r="F334" s="207">
        <v>112977.69</v>
      </c>
      <c r="G334" s="207">
        <v>38544.1</v>
      </c>
    </row>
    <row r="335" spans="2:7" s="54" customFormat="1" ht="18" customHeight="1">
      <c r="B335" s="202">
        <v>2012</v>
      </c>
      <c r="C335" s="203" t="s">
        <v>56</v>
      </c>
      <c r="D335" s="203" t="s">
        <v>98</v>
      </c>
      <c r="E335" s="204">
        <v>16</v>
      </c>
      <c r="F335" s="204">
        <v>282.95999999999998</v>
      </c>
      <c r="G335" s="204">
        <v>61.35</v>
      </c>
    </row>
    <row r="336" spans="2:7" s="54" customFormat="1" ht="18" customHeight="1">
      <c r="B336" s="205">
        <v>2012</v>
      </c>
      <c r="C336" s="206" t="s">
        <v>56</v>
      </c>
      <c r="D336" s="206" t="s">
        <v>99</v>
      </c>
      <c r="E336" s="207">
        <v>84</v>
      </c>
      <c r="F336" s="207">
        <v>2323.96</v>
      </c>
      <c r="G336" s="207">
        <v>703.9</v>
      </c>
    </row>
    <row r="337" spans="2:7" s="54" customFormat="1" ht="18" customHeight="1">
      <c r="B337" s="202">
        <v>2012</v>
      </c>
      <c r="C337" s="203" t="s">
        <v>56</v>
      </c>
      <c r="D337" s="203" t="s">
        <v>100</v>
      </c>
      <c r="E337" s="204">
        <v>361</v>
      </c>
      <c r="F337" s="204">
        <v>5365.77</v>
      </c>
      <c r="G337" s="204">
        <v>1843.2</v>
      </c>
    </row>
    <row r="338" spans="2:7" s="54" customFormat="1" ht="18" customHeight="1">
      <c r="B338" s="205">
        <v>2012</v>
      </c>
      <c r="C338" s="206" t="s">
        <v>56</v>
      </c>
      <c r="D338" s="206" t="s">
        <v>101</v>
      </c>
      <c r="E338" s="207">
        <v>54</v>
      </c>
      <c r="F338" s="207">
        <v>745.28</v>
      </c>
      <c r="G338" s="207">
        <v>351.25</v>
      </c>
    </row>
    <row r="339" spans="2:7" s="54" customFormat="1" ht="18" customHeight="1">
      <c r="B339" s="202">
        <v>2012</v>
      </c>
      <c r="C339" s="203" t="s">
        <v>57</v>
      </c>
      <c r="D339" s="203" t="s">
        <v>88</v>
      </c>
      <c r="E339" s="204">
        <v>540</v>
      </c>
      <c r="F339" s="204">
        <v>15878.33</v>
      </c>
      <c r="G339" s="204">
        <v>5420.25</v>
      </c>
    </row>
    <row r="340" spans="2:7" s="54" customFormat="1" ht="18" customHeight="1">
      <c r="B340" s="205">
        <v>2012</v>
      </c>
      <c r="C340" s="206" t="s">
        <v>57</v>
      </c>
      <c r="D340" s="206" t="s">
        <v>89</v>
      </c>
      <c r="E340" s="207">
        <v>1967</v>
      </c>
      <c r="F340" s="207">
        <v>91986</v>
      </c>
      <c r="G340" s="207">
        <v>32209.75</v>
      </c>
    </row>
    <row r="341" spans="2:7" s="54" customFormat="1" ht="18" customHeight="1">
      <c r="B341" s="202">
        <v>2012</v>
      </c>
      <c r="C341" s="203" t="s">
        <v>57</v>
      </c>
      <c r="D341" s="203" t="s">
        <v>90</v>
      </c>
      <c r="E341" s="204">
        <v>82</v>
      </c>
      <c r="F341" s="204">
        <v>1687.61</v>
      </c>
      <c r="G341" s="204">
        <v>511</v>
      </c>
    </row>
    <row r="342" spans="2:7" s="54" customFormat="1" ht="18" customHeight="1">
      <c r="B342" s="205">
        <v>2012</v>
      </c>
      <c r="C342" s="206" t="s">
        <v>57</v>
      </c>
      <c r="D342" s="206" t="s">
        <v>91</v>
      </c>
      <c r="E342" s="207">
        <v>2440</v>
      </c>
      <c r="F342" s="207">
        <v>157874.04999999999</v>
      </c>
      <c r="G342" s="207">
        <v>54610.25</v>
      </c>
    </row>
    <row r="343" spans="2:7" s="54" customFormat="1" ht="18" customHeight="1">
      <c r="B343" s="202">
        <v>2012</v>
      </c>
      <c r="C343" s="203" t="s">
        <v>57</v>
      </c>
      <c r="D343" s="203" t="s">
        <v>92</v>
      </c>
      <c r="E343" s="204">
        <v>210</v>
      </c>
      <c r="F343" s="204">
        <v>13898.38</v>
      </c>
      <c r="G343" s="204">
        <v>4827.25</v>
      </c>
    </row>
    <row r="344" spans="2:7" s="54" customFormat="1" ht="18" customHeight="1">
      <c r="B344" s="205">
        <v>2012</v>
      </c>
      <c r="C344" s="206" t="s">
        <v>57</v>
      </c>
      <c r="D344" s="206" t="s">
        <v>93</v>
      </c>
      <c r="E344" s="207">
        <v>7121</v>
      </c>
      <c r="F344" s="207">
        <v>243831.5</v>
      </c>
      <c r="G344" s="207">
        <v>82361.5</v>
      </c>
    </row>
    <row r="345" spans="2:7" s="54" customFormat="1" ht="18" customHeight="1">
      <c r="B345" s="202">
        <v>2012</v>
      </c>
      <c r="C345" s="203" t="s">
        <v>57</v>
      </c>
      <c r="D345" s="203" t="s">
        <v>94</v>
      </c>
      <c r="E345" s="204">
        <v>19248</v>
      </c>
      <c r="F345" s="204">
        <v>820394.49</v>
      </c>
      <c r="G345" s="204">
        <v>283065.25</v>
      </c>
    </row>
    <row r="346" spans="2:7" s="54" customFormat="1" ht="18" customHeight="1">
      <c r="B346" s="205">
        <v>2012</v>
      </c>
      <c r="C346" s="206" t="s">
        <v>57</v>
      </c>
      <c r="D346" s="206" t="s">
        <v>95</v>
      </c>
      <c r="E346" s="207">
        <v>1610</v>
      </c>
      <c r="F346" s="207">
        <v>61574.43</v>
      </c>
      <c r="G346" s="207">
        <v>20545.75</v>
      </c>
    </row>
    <row r="347" spans="2:7" s="54" customFormat="1" ht="18" customHeight="1">
      <c r="B347" s="202">
        <v>2012</v>
      </c>
      <c r="C347" s="203" t="s">
        <v>57</v>
      </c>
      <c r="D347" s="203" t="s">
        <v>96</v>
      </c>
      <c r="E347" s="204">
        <v>12448</v>
      </c>
      <c r="F347" s="204">
        <v>730087.32</v>
      </c>
      <c r="G347" s="204">
        <v>256430.25</v>
      </c>
    </row>
    <row r="348" spans="2:7" s="54" customFormat="1" ht="18" customHeight="1">
      <c r="B348" s="205">
        <v>2012</v>
      </c>
      <c r="C348" s="206" t="s">
        <v>57</v>
      </c>
      <c r="D348" s="206" t="s">
        <v>97</v>
      </c>
      <c r="E348" s="207">
        <v>7544</v>
      </c>
      <c r="F348" s="207">
        <v>370191.59</v>
      </c>
      <c r="G348" s="207">
        <v>126278.75</v>
      </c>
    </row>
    <row r="349" spans="2:7" s="54" customFormat="1" ht="18" customHeight="1">
      <c r="B349" s="202">
        <v>2012</v>
      </c>
      <c r="C349" s="203" t="s">
        <v>57</v>
      </c>
      <c r="D349" s="203" t="s">
        <v>98</v>
      </c>
      <c r="E349" s="204">
        <v>2</v>
      </c>
      <c r="F349" s="204">
        <v>25.4</v>
      </c>
      <c r="G349" s="204">
        <v>7</v>
      </c>
    </row>
    <row r="350" spans="2:7" s="54" customFormat="1" ht="18" customHeight="1">
      <c r="B350" s="205">
        <v>2012</v>
      </c>
      <c r="C350" s="206" t="s">
        <v>57</v>
      </c>
      <c r="D350" s="206" t="s">
        <v>99</v>
      </c>
      <c r="E350" s="207">
        <v>221</v>
      </c>
      <c r="F350" s="207">
        <v>13313.49</v>
      </c>
      <c r="G350" s="207">
        <v>4518.25</v>
      </c>
    </row>
    <row r="351" spans="2:7" s="54" customFormat="1" ht="18" customHeight="1">
      <c r="B351" s="202">
        <v>2012</v>
      </c>
      <c r="C351" s="203" t="s">
        <v>57</v>
      </c>
      <c r="D351" s="203" t="s">
        <v>100</v>
      </c>
      <c r="E351" s="204">
        <v>7</v>
      </c>
      <c r="F351" s="204">
        <v>714.72</v>
      </c>
      <c r="G351" s="204">
        <v>261.5</v>
      </c>
    </row>
    <row r="352" spans="2:7" s="54" customFormat="1" ht="18" customHeight="1">
      <c r="B352" s="205">
        <v>2012</v>
      </c>
      <c r="C352" s="206" t="s">
        <v>57</v>
      </c>
      <c r="D352" s="206" t="s">
        <v>101</v>
      </c>
      <c r="E352" s="207">
        <v>4</v>
      </c>
      <c r="F352" s="207">
        <v>70.739999999999995</v>
      </c>
      <c r="G352" s="207">
        <v>26</v>
      </c>
    </row>
    <row r="353" spans="2:7" s="54" customFormat="1" ht="18" customHeight="1">
      <c r="B353" s="202">
        <v>2012</v>
      </c>
      <c r="C353" s="203" t="s">
        <v>58</v>
      </c>
      <c r="D353" s="203" t="s">
        <v>88</v>
      </c>
      <c r="E353" s="204">
        <v>46</v>
      </c>
      <c r="F353" s="204">
        <v>2243</v>
      </c>
      <c r="G353" s="204">
        <v>311.142857142857</v>
      </c>
    </row>
    <row r="354" spans="2:7" s="54" customFormat="1" ht="18" customHeight="1">
      <c r="B354" s="205">
        <v>2012</v>
      </c>
      <c r="C354" s="206" t="s">
        <v>58</v>
      </c>
      <c r="D354" s="206" t="s">
        <v>89</v>
      </c>
      <c r="E354" s="207">
        <v>116</v>
      </c>
      <c r="F354" s="207">
        <v>6150.26</v>
      </c>
      <c r="G354" s="207">
        <v>858.857142857143</v>
      </c>
    </row>
    <row r="355" spans="2:7" s="54" customFormat="1" ht="18" customHeight="1">
      <c r="B355" s="202">
        <v>2012</v>
      </c>
      <c r="C355" s="203" t="s">
        <v>58</v>
      </c>
      <c r="D355" s="203" t="s">
        <v>90</v>
      </c>
      <c r="E355" s="204">
        <v>34</v>
      </c>
      <c r="F355" s="204">
        <v>1354.29</v>
      </c>
      <c r="G355" s="204">
        <v>187.857142857143</v>
      </c>
    </row>
    <row r="356" spans="2:7" s="54" customFormat="1" ht="18" customHeight="1">
      <c r="B356" s="205">
        <v>2012</v>
      </c>
      <c r="C356" s="206" t="s">
        <v>58</v>
      </c>
      <c r="D356" s="206" t="s">
        <v>91</v>
      </c>
      <c r="E356" s="207">
        <v>5</v>
      </c>
      <c r="F356" s="207">
        <v>284.23</v>
      </c>
      <c r="G356" s="207">
        <v>39.428571428571402</v>
      </c>
    </row>
    <row r="357" spans="2:7" s="54" customFormat="1" ht="18" customHeight="1">
      <c r="B357" s="202">
        <v>2012</v>
      </c>
      <c r="C357" s="203" t="s">
        <v>58</v>
      </c>
      <c r="D357" s="203" t="s">
        <v>92</v>
      </c>
      <c r="E357" s="204">
        <v>8</v>
      </c>
      <c r="F357" s="204">
        <v>725</v>
      </c>
      <c r="G357" s="204">
        <v>103.428571428571</v>
      </c>
    </row>
    <row r="358" spans="2:7" s="54" customFormat="1" ht="18" customHeight="1">
      <c r="B358" s="205">
        <v>2012</v>
      </c>
      <c r="C358" s="206" t="s">
        <v>58</v>
      </c>
      <c r="D358" s="206" t="s">
        <v>93</v>
      </c>
      <c r="E358" s="207">
        <v>97</v>
      </c>
      <c r="F358" s="207">
        <v>6880.37</v>
      </c>
      <c r="G358" s="207">
        <v>954.42857142857099</v>
      </c>
    </row>
    <row r="359" spans="2:7" s="54" customFormat="1" ht="18" customHeight="1">
      <c r="B359" s="202">
        <v>2012</v>
      </c>
      <c r="C359" s="203" t="s">
        <v>58</v>
      </c>
      <c r="D359" s="203" t="s">
        <v>94</v>
      </c>
      <c r="E359" s="204">
        <v>62</v>
      </c>
      <c r="F359" s="204">
        <v>4210.05</v>
      </c>
      <c r="G359" s="204">
        <v>584</v>
      </c>
    </row>
    <row r="360" spans="2:7" s="54" customFormat="1" ht="18" customHeight="1">
      <c r="B360" s="205">
        <v>2012</v>
      </c>
      <c r="C360" s="206" t="s">
        <v>58</v>
      </c>
      <c r="D360" s="206" t="s">
        <v>95</v>
      </c>
      <c r="E360" s="207">
        <v>44</v>
      </c>
      <c r="F360" s="207">
        <v>1600.41</v>
      </c>
      <c r="G360" s="207">
        <v>223.142857142857</v>
      </c>
    </row>
    <row r="361" spans="2:7" s="54" customFormat="1" ht="18" customHeight="1">
      <c r="B361" s="202">
        <v>2012</v>
      </c>
      <c r="C361" s="203" t="s">
        <v>58</v>
      </c>
      <c r="D361" s="203" t="s">
        <v>96</v>
      </c>
      <c r="E361" s="204">
        <v>79</v>
      </c>
      <c r="F361" s="204">
        <v>12226.12</v>
      </c>
      <c r="G361" s="204">
        <v>1696</v>
      </c>
    </row>
    <row r="362" spans="2:7" s="54" customFormat="1" ht="18" customHeight="1">
      <c r="B362" s="205">
        <v>2012</v>
      </c>
      <c r="C362" s="206" t="s">
        <v>58</v>
      </c>
      <c r="D362" s="206" t="s">
        <v>97</v>
      </c>
      <c r="E362" s="207">
        <v>343</v>
      </c>
      <c r="F362" s="207">
        <v>20198.439999999999</v>
      </c>
      <c r="G362" s="207">
        <v>2801.8571428571399</v>
      </c>
    </row>
    <row r="363" spans="2:7" s="54" customFormat="1" ht="18" customHeight="1">
      <c r="B363" s="202">
        <v>2012</v>
      </c>
      <c r="C363" s="203" t="s">
        <v>58</v>
      </c>
      <c r="D363" s="203" t="s">
        <v>100</v>
      </c>
      <c r="E363" s="204">
        <v>72</v>
      </c>
      <c r="F363" s="204">
        <v>852.78</v>
      </c>
      <c r="G363" s="204">
        <v>118.571428571429</v>
      </c>
    </row>
    <row r="364" spans="2:7" s="54" customFormat="1" ht="18" customHeight="1">
      <c r="B364" s="205">
        <v>2012</v>
      </c>
      <c r="C364" s="206" t="s">
        <v>58</v>
      </c>
      <c r="D364" s="206" t="s">
        <v>101</v>
      </c>
      <c r="E364" s="207">
        <v>18</v>
      </c>
      <c r="F364" s="207">
        <v>606.59</v>
      </c>
      <c r="G364" s="207">
        <v>84.142857142857196</v>
      </c>
    </row>
    <row r="365" spans="2:7" s="54" customFormat="1" ht="18" customHeight="1">
      <c r="B365" s="202">
        <v>2012</v>
      </c>
      <c r="C365" s="203" t="s">
        <v>59</v>
      </c>
      <c r="D365" s="203" t="s">
        <v>88</v>
      </c>
      <c r="E365" s="204">
        <v>58027</v>
      </c>
      <c r="F365" s="204">
        <v>543696.56000000006</v>
      </c>
      <c r="G365" s="204">
        <v>2318820.4</v>
      </c>
    </row>
    <row r="366" spans="2:7" s="54" customFormat="1" ht="18" customHeight="1">
      <c r="B366" s="205">
        <v>2012</v>
      </c>
      <c r="C366" s="206" t="s">
        <v>59</v>
      </c>
      <c r="D366" s="206" t="s">
        <v>89</v>
      </c>
      <c r="E366" s="207">
        <v>2957</v>
      </c>
      <c r="F366" s="207">
        <v>27405.96</v>
      </c>
      <c r="G366" s="207">
        <v>116870</v>
      </c>
    </row>
    <row r="367" spans="2:7" s="54" customFormat="1" ht="18" customHeight="1">
      <c r="B367" s="202">
        <v>2012</v>
      </c>
      <c r="C367" s="203" t="s">
        <v>59</v>
      </c>
      <c r="D367" s="203" t="s">
        <v>90</v>
      </c>
      <c r="E367" s="204">
        <v>14993</v>
      </c>
      <c r="F367" s="204">
        <v>107325.17</v>
      </c>
      <c r="G367" s="204">
        <v>457256.84</v>
      </c>
    </row>
    <row r="368" spans="2:7" s="54" customFormat="1" ht="18" customHeight="1">
      <c r="B368" s="205">
        <v>2012</v>
      </c>
      <c r="C368" s="206" t="s">
        <v>59</v>
      </c>
      <c r="D368" s="206" t="s">
        <v>91</v>
      </c>
      <c r="E368" s="207">
        <v>18507</v>
      </c>
      <c r="F368" s="207">
        <v>273018.33</v>
      </c>
      <c r="G368" s="207">
        <v>1160025.6200000001</v>
      </c>
    </row>
    <row r="369" spans="2:7" s="54" customFormat="1" ht="18" customHeight="1">
      <c r="B369" s="202">
        <v>2012</v>
      </c>
      <c r="C369" s="203" t="s">
        <v>59</v>
      </c>
      <c r="D369" s="203" t="s">
        <v>92</v>
      </c>
      <c r="E369" s="204">
        <v>14284</v>
      </c>
      <c r="F369" s="204">
        <v>193239.4</v>
      </c>
      <c r="G369" s="204">
        <v>825641.48</v>
      </c>
    </row>
    <row r="370" spans="2:7" s="54" customFormat="1" ht="18" customHeight="1">
      <c r="B370" s="205">
        <v>2012</v>
      </c>
      <c r="C370" s="206" t="s">
        <v>59</v>
      </c>
      <c r="D370" s="206" t="s">
        <v>93</v>
      </c>
      <c r="E370" s="207">
        <v>55073</v>
      </c>
      <c r="F370" s="207">
        <v>525034.54</v>
      </c>
      <c r="G370" s="207">
        <v>2239526.6</v>
      </c>
    </row>
    <row r="371" spans="2:7" s="54" customFormat="1" ht="18" customHeight="1">
      <c r="B371" s="202">
        <v>2012</v>
      </c>
      <c r="C371" s="203" t="s">
        <v>59</v>
      </c>
      <c r="D371" s="203" t="s">
        <v>94</v>
      </c>
      <c r="E371" s="204">
        <v>182949</v>
      </c>
      <c r="F371" s="204">
        <v>1787834.23</v>
      </c>
      <c r="G371" s="204">
        <v>7630798.6323999995</v>
      </c>
    </row>
    <row r="372" spans="2:7" s="54" customFormat="1" ht="18" customHeight="1">
      <c r="B372" s="205">
        <v>2012</v>
      </c>
      <c r="C372" s="206" t="s">
        <v>59</v>
      </c>
      <c r="D372" s="206" t="s">
        <v>95</v>
      </c>
      <c r="E372" s="207">
        <v>14754</v>
      </c>
      <c r="F372" s="207">
        <v>121634.81</v>
      </c>
      <c r="G372" s="207">
        <v>518714.36</v>
      </c>
    </row>
    <row r="373" spans="2:7" s="54" customFormat="1" ht="18" customHeight="1">
      <c r="B373" s="202">
        <v>2012</v>
      </c>
      <c r="C373" s="203" t="s">
        <v>59</v>
      </c>
      <c r="D373" s="203" t="s">
        <v>96</v>
      </c>
      <c r="E373" s="204">
        <v>33103</v>
      </c>
      <c r="F373" s="204">
        <v>296609.74</v>
      </c>
      <c r="G373" s="204">
        <v>1259490.6399999999</v>
      </c>
    </row>
    <row r="374" spans="2:7" s="54" customFormat="1" ht="18" customHeight="1">
      <c r="B374" s="205">
        <v>2012</v>
      </c>
      <c r="C374" s="206" t="s">
        <v>59</v>
      </c>
      <c r="D374" s="206" t="s">
        <v>97</v>
      </c>
      <c r="E374" s="207">
        <v>63190</v>
      </c>
      <c r="F374" s="207">
        <v>1035784.15</v>
      </c>
      <c r="G374" s="207">
        <v>4441416.38</v>
      </c>
    </row>
    <row r="375" spans="2:7" s="54" customFormat="1" ht="18" customHeight="1">
      <c r="B375" s="202">
        <v>2012</v>
      </c>
      <c r="C375" s="203" t="s">
        <v>59</v>
      </c>
      <c r="D375" s="203" t="s">
        <v>98</v>
      </c>
      <c r="E375" s="204">
        <v>97</v>
      </c>
      <c r="F375" s="204">
        <v>876.17</v>
      </c>
      <c r="G375" s="204">
        <v>3893.16</v>
      </c>
    </row>
    <row r="376" spans="2:7" s="54" customFormat="1" ht="18" customHeight="1">
      <c r="B376" s="205">
        <v>2012</v>
      </c>
      <c r="C376" s="206" t="s">
        <v>59</v>
      </c>
      <c r="D376" s="206" t="s">
        <v>99</v>
      </c>
      <c r="E376" s="207">
        <v>1215</v>
      </c>
      <c r="F376" s="207">
        <v>12526.09</v>
      </c>
      <c r="G376" s="207">
        <v>53531.48</v>
      </c>
    </row>
    <row r="377" spans="2:7" s="54" customFormat="1" ht="18" customHeight="1">
      <c r="B377" s="202">
        <v>2012</v>
      </c>
      <c r="C377" s="203" t="s">
        <v>59</v>
      </c>
      <c r="D377" s="203" t="s">
        <v>100</v>
      </c>
      <c r="E377" s="204">
        <v>29800</v>
      </c>
      <c r="F377" s="204">
        <v>413461.29</v>
      </c>
      <c r="G377" s="204">
        <v>1762422.88</v>
      </c>
    </row>
    <row r="378" spans="2:7" s="54" customFormat="1" ht="18" customHeight="1">
      <c r="B378" s="205">
        <v>2012</v>
      </c>
      <c r="C378" s="206" t="s">
        <v>59</v>
      </c>
      <c r="D378" s="206" t="s">
        <v>101</v>
      </c>
      <c r="E378" s="207">
        <v>33</v>
      </c>
      <c r="F378" s="207">
        <v>97.03</v>
      </c>
      <c r="G378" s="207">
        <v>424.04</v>
      </c>
    </row>
    <row r="379" spans="2:7" s="54" customFormat="1" ht="18" customHeight="1">
      <c r="B379" s="202">
        <v>2012</v>
      </c>
      <c r="C379" s="203" t="s">
        <v>60</v>
      </c>
      <c r="D379" s="203" t="s">
        <v>88</v>
      </c>
      <c r="E379" s="204">
        <v>111</v>
      </c>
      <c r="F379" s="204">
        <v>2824.4</v>
      </c>
      <c r="G379" s="204">
        <v>3562.5</v>
      </c>
    </row>
    <row r="380" spans="2:7" s="54" customFormat="1" ht="18" customHeight="1">
      <c r="B380" s="205">
        <v>2012</v>
      </c>
      <c r="C380" s="206" t="s">
        <v>60</v>
      </c>
      <c r="D380" s="206" t="s">
        <v>89</v>
      </c>
      <c r="E380" s="207">
        <v>128</v>
      </c>
      <c r="F380" s="207">
        <v>2580.6799999999998</v>
      </c>
      <c r="G380" s="207">
        <v>3237</v>
      </c>
    </row>
    <row r="381" spans="2:7" s="54" customFormat="1" ht="18" customHeight="1">
      <c r="B381" s="202">
        <v>2012</v>
      </c>
      <c r="C381" s="203" t="s">
        <v>60</v>
      </c>
      <c r="D381" s="203" t="s">
        <v>90</v>
      </c>
      <c r="E381" s="204">
        <v>78</v>
      </c>
      <c r="F381" s="204">
        <v>925.82</v>
      </c>
      <c r="G381" s="204">
        <v>1170</v>
      </c>
    </row>
    <row r="382" spans="2:7" s="54" customFormat="1" ht="18" customHeight="1">
      <c r="B382" s="205">
        <v>2012</v>
      </c>
      <c r="C382" s="206" t="s">
        <v>60</v>
      </c>
      <c r="D382" s="206" t="s">
        <v>91</v>
      </c>
      <c r="E382" s="207">
        <v>63</v>
      </c>
      <c r="F382" s="207">
        <v>1451.64</v>
      </c>
      <c r="G382" s="207">
        <v>1759.56</v>
      </c>
    </row>
    <row r="383" spans="2:7" s="54" customFormat="1" ht="18" customHeight="1">
      <c r="B383" s="202">
        <v>2012</v>
      </c>
      <c r="C383" s="203" t="s">
        <v>60</v>
      </c>
      <c r="D383" s="203" t="s">
        <v>92</v>
      </c>
      <c r="E383" s="204">
        <v>63</v>
      </c>
      <c r="F383" s="204">
        <v>1260.5</v>
      </c>
      <c r="G383" s="204">
        <v>1579</v>
      </c>
    </row>
    <row r="384" spans="2:7" s="54" customFormat="1" ht="18" customHeight="1">
      <c r="B384" s="205">
        <v>2012</v>
      </c>
      <c r="C384" s="206" t="s">
        <v>60</v>
      </c>
      <c r="D384" s="206" t="s">
        <v>93</v>
      </c>
      <c r="E384" s="207">
        <v>359</v>
      </c>
      <c r="F384" s="207">
        <v>7414.73</v>
      </c>
      <c r="G384" s="207">
        <v>9310</v>
      </c>
    </row>
    <row r="385" spans="2:7" s="54" customFormat="1" ht="18" customHeight="1">
      <c r="B385" s="202">
        <v>2012</v>
      </c>
      <c r="C385" s="203" t="s">
        <v>60</v>
      </c>
      <c r="D385" s="203" t="s">
        <v>94</v>
      </c>
      <c r="E385" s="204">
        <v>395</v>
      </c>
      <c r="F385" s="204">
        <v>13098.44</v>
      </c>
      <c r="G385" s="204">
        <v>5955.86</v>
      </c>
    </row>
    <row r="386" spans="2:7" s="54" customFormat="1" ht="18" customHeight="1">
      <c r="B386" s="205">
        <v>2012</v>
      </c>
      <c r="C386" s="206" t="s">
        <v>60</v>
      </c>
      <c r="D386" s="206" t="s">
        <v>95</v>
      </c>
      <c r="E386" s="207">
        <v>112</v>
      </c>
      <c r="F386" s="207">
        <v>1743.86</v>
      </c>
      <c r="G386" s="207">
        <v>2127</v>
      </c>
    </row>
    <row r="387" spans="2:7" s="54" customFormat="1" ht="18" customHeight="1">
      <c r="B387" s="202">
        <v>2012</v>
      </c>
      <c r="C387" s="203" t="s">
        <v>60</v>
      </c>
      <c r="D387" s="203" t="s">
        <v>96</v>
      </c>
      <c r="E387" s="204">
        <v>113</v>
      </c>
      <c r="F387" s="204">
        <v>3823.16</v>
      </c>
      <c r="G387" s="204">
        <v>4646</v>
      </c>
    </row>
    <row r="388" spans="2:7" s="54" customFormat="1" ht="18" customHeight="1">
      <c r="B388" s="205">
        <v>2012</v>
      </c>
      <c r="C388" s="206" t="s">
        <v>60</v>
      </c>
      <c r="D388" s="206" t="s">
        <v>97</v>
      </c>
      <c r="E388" s="207">
        <v>317</v>
      </c>
      <c r="F388" s="207">
        <v>7390.4</v>
      </c>
      <c r="G388" s="207">
        <v>9294</v>
      </c>
    </row>
    <row r="389" spans="2:7" s="54" customFormat="1" ht="18" customHeight="1">
      <c r="B389" s="202">
        <v>2012</v>
      </c>
      <c r="C389" s="203" t="s">
        <v>60</v>
      </c>
      <c r="D389" s="203" t="s">
        <v>98</v>
      </c>
      <c r="E389" s="204">
        <v>2</v>
      </c>
      <c r="F389" s="204">
        <v>73.62</v>
      </c>
      <c r="G389" s="204">
        <v>4.8</v>
      </c>
    </row>
    <row r="390" spans="2:7" s="54" customFormat="1" ht="18" customHeight="1">
      <c r="B390" s="205">
        <v>2012</v>
      </c>
      <c r="C390" s="206" t="s">
        <v>60</v>
      </c>
      <c r="D390" s="206" t="s">
        <v>99</v>
      </c>
      <c r="E390" s="207">
        <v>29</v>
      </c>
      <c r="F390" s="207">
        <v>873.52</v>
      </c>
      <c r="G390" s="207">
        <v>1094</v>
      </c>
    </row>
    <row r="391" spans="2:7" s="54" customFormat="1" ht="18" customHeight="1">
      <c r="B391" s="202">
        <v>2012</v>
      </c>
      <c r="C391" s="203" t="s">
        <v>60</v>
      </c>
      <c r="D391" s="203" t="s">
        <v>100</v>
      </c>
      <c r="E391" s="204">
        <v>71</v>
      </c>
      <c r="F391" s="204">
        <v>1649.83</v>
      </c>
      <c r="G391" s="204">
        <v>2079</v>
      </c>
    </row>
    <row r="392" spans="2:7" s="54" customFormat="1" ht="18" customHeight="1">
      <c r="B392" s="205">
        <v>2013</v>
      </c>
      <c r="C392" s="206" t="s">
        <v>56</v>
      </c>
      <c r="D392" s="206" t="s">
        <v>88</v>
      </c>
      <c r="E392" s="207">
        <v>111</v>
      </c>
      <c r="F392" s="207">
        <v>4893.12</v>
      </c>
      <c r="G392" s="207">
        <v>1918.1</v>
      </c>
    </row>
    <row r="393" spans="2:7" s="54" customFormat="1" ht="18" customHeight="1">
      <c r="B393" s="202">
        <v>2013</v>
      </c>
      <c r="C393" s="203" t="s">
        <v>56</v>
      </c>
      <c r="D393" s="203" t="s">
        <v>89</v>
      </c>
      <c r="E393" s="204">
        <v>224</v>
      </c>
      <c r="F393" s="204">
        <v>3423.06</v>
      </c>
      <c r="G393" s="204">
        <v>2158.15</v>
      </c>
    </row>
    <row r="394" spans="2:7" s="54" customFormat="1" ht="18" customHeight="1">
      <c r="B394" s="205">
        <v>2013</v>
      </c>
      <c r="C394" s="206" t="s">
        <v>56</v>
      </c>
      <c r="D394" s="206" t="s">
        <v>90</v>
      </c>
      <c r="E394" s="207">
        <v>421</v>
      </c>
      <c r="F394" s="207">
        <v>4906</v>
      </c>
      <c r="G394" s="207">
        <v>2782.1</v>
      </c>
    </row>
    <row r="395" spans="2:7" s="54" customFormat="1" ht="18" customHeight="1">
      <c r="B395" s="202">
        <v>2013</v>
      </c>
      <c r="C395" s="203" t="s">
        <v>56</v>
      </c>
      <c r="D395" s="203" t="s">
        <v>91</v>
      </c>
      <c r="E395" s="204">
        <v>666</v>
      </c>
      <c r="F395" s="204">
        <v>25651.09</v>
      </c>
      <c r="G395" s="204">
        <v>11854.2</v>
      </c>
    </row>
    <row r="396" spans="2:7" s="54" customFormat="1" ht="18" customHeight="1">
      <c r="B396" s="205">
        <v>2013</v>
      </c>
      <c r="C396" s="206" t="s">
        <v>56</v>
      </c>
      <c r="D396" s="206" t="s">
        <v>92</v>
      </c>
      <c r="E396" s="207">
        <v>1327</v>
      </c>
      <c r="F396" s="207">
        <v>36476.49</v>
      </c>
      <c r="G396" s="207">
        <v>31743.8</v>
      </c>
    </row>
    <row r="397" spans="2:7" s="54" customFormat="1" ht="18" customHeight="1">
      <c r="B397" s="202">
        <v>2013</v>
      </c>
      <c r="C397" s="203" t="s">
        <v>56</v>
      </c>
      <c r="D397" s="203" t="s">
        <v>93</v>
      </c>
      <c r="E397" s="204">
        <v>1629</v>
      </c>
      <c r="F397" s="204">
        <v>29401.88</v>
      </c>
      <c r="G397" s="204">
        <v>10403.65</v>
      </c>
    </row>
    <row r="398" spans="2:7" s="54" customFormat="1" ht="18" customHeight="1">
      <c r="B398" s="205">
        <v>2013</v>
      </c>
      <c r="C398" s="206" t="s">
        <v>56</v>
      </c>
      <c r="D398" s="206" t="s">
        <v>94</v>
      </c>
      <c r="E398" s="207">
        <v>1546</v>
      </c>
      <c r="F398" s="207">
        <v>46526.02</v>
      </c>
      <c r="G398" s="207">
        <v>25822.7</v>
      </c>
    </row>
    <row r="399" spans="2:7" s="54" customFormat="1" ht="18" customHeight="1">
      <c r="B399" s="202">
        <v>2013</v>
      </c>
      <c r="C399" s="203" t="s">
        <v>56</v>
      </c>
      <c r="D399" s="203" t="s">
        <v>95</v>
      </c>
      <c r="E399" s="204">
        <v>455</v>
      </c>
      <c r="F399" s="204">
        <v>6004.95</v>
      </c>
      <c r="G399" s="204">
        <v>2661.2</v>
      </c>
    </row>
    <row r="400" spans="2:7" s="54" customFormat="1" ht="18" customHeight="1">
      <c r="B400" s="205">
        <v>2013</v>
      </c>
      <c r="C400" s="206" t="s">
        <v>56</v>
      </c>
      <c r="D400" s="206" t="s">
        <v>96</v>
      </c>
      <c r="E400" s="207">
        <v>1614</v>
      </c>
      <c r="F400" s="207">
        <v>54424.58</v>
      </c>
      <c r="G400" s="207">
        <v>20386.349999999999</v>
      </c>
    </row>
    <row r="401" spans="2:7" s="54" customFormat="1" ht="18" customHeight="1">
      <c r="B401" s="202">
        <v>2013</v>
      </c>
      <c r="C401" s="203" t="s">
        <v>56</v>
      </c>
      <c r="D401" s="203" t="s">
        <v>97</v>
      </c>
      <c r="E401" s="204">
        <v>3166</v>
      </c>
      <c r="F401" s="204">
        <v>96947.06</v>
      </c>
      <c r="G401" s="204">
        <v>42630.400000000001</v>
      </c>
    </row>
    <row r="402" spans="2:7" s="54" customFormat="1" ht="18" customHeight="1">
      <c r="B402" s="205">
        <v>2013</v>
      </c>
      <c r="C402" s="206" t="s">
        <v>56</v>
      </c>
      <c r="D402" s="206" t="s">
        <v>98</v>
      </c>
      <c r="E402" s="207">
        <v>15</v>
      </c>
      <c r="F402" s="207">
        <v>243.68</v>
      </c>
      <c r="G402" s="207">
        <v>62.3</v>
      </c>
    </row>
    <row r="403" spans="2:7" s="54" customFormat="1" ht="18" customHeight="1">
      <c r="B403" s="202">
        <v>2013</v>
      </c>
      <c r="C403" s="203" t="s">
        <v>56</v>
      </c>
      <c r="D403" s="203" t="s">
        <v>99</v>
      </c>
      <c r="E403" s="204">
        <v>80</v>
      </c>
      <c r="F403" s="204">
        <v>2234.0100000000002</v>
      </c>
      <c r="G403" s="204">
        <v>1067.7</v>
      </c>
    </row>
    <row r="404" spans="2:7" s="54" customFormat="1" ht="18" customHeight="1">
      <c r="B404" s="205">
        <v>2013</v>
      </c>
      <c r="C404" s="206" t="s">
        <v>56</v>
      </c>
      <c r="D404" s="206" t="s">
        <v>100</v>
      </c>
      <c r="E404" s="207">
        <v>397</v>
      </c>
      <c r="F404" s="207">
        <v>5101.01</v>
      </c>
      <c r="G404" s="207">
        <v>3027.9</v>
      </c>
    </row>
    <row r="405" spans="2:7" s="54" customFormat="1" ht="18" customHeight="1">
      <c r="B405" s="202">
        <v>2013</v>
      </c>
      <c r="C405" s="203" t="s">
        <v>56</v>
      </c>
      <c r="D405" s="203" t="s">
        <v>101</v>
      </c>
      <c r="E405" s="204">
        <v>66</v>
      </c>
      <c r="F405" s="204">
        <v>422.9</v>
      </c>
      <c r="G405" s="204">
        <v>419.75</v>
      </c>
    </row>
    <row r="406" spans="2:7" s="54" customFormat="1" ht="18" customHeight="1">
      <c r="B406" s="205">
        <v>2013</v>
      </c>
      <c r="C406" s="206" t="s">
        <v>57</v>
      </c>
      <c r="D406" s="206" t="s">
        <v>88</v>
      </c>
      <c r="E406" s="207">
        <v>1038</v>
      </c>
      <c r="F406" s="207">
        <v>31110.75</v>
      </c>
      <c r="G406" s="207">
        <v>10524</v>
      </c>
    </row>
    <row r="407" spans="2:7" s="54" customFormat="1" ht="18" customHeight="1">
      <c r="B407" s="202">
        <v>2013</v>
      </c>
      <c r="C407" s="203" t="s">
        <v>57</v>
      </c>
      <c r="D407" s="203" t="s">
        <v>89</v>
      </c>
      <c r="E407" s="204">
        <v>2515</v>
      </c>
      <c r="F407" s="204">
        <v>107576.2</v>
      </c>
      <c r="G407" s="204">
        <v>36808.5</v>
      </c>
    </row>
    <row r="408" spans="2:7" s="54" customFormat="1" ht="18" customHeight="1">
      <c r="B408" s="205">
        <v>2013</v>
      </c>
      <c r="C408" s="206" t="s">
        <v>57</v>
      </c>
      <c r="D408" s="206" t="s">
        <v>90</v>
      </c>
      <c r="E408" s="207">
        <v>122</v>
      </c>
      <c r="F408" s="207">
        <v>4354.88</v>
      </c>
      <c r="G408" s="207">
        <v>1490.75</v>
      </c>
    </row>
    <row r="409" spans="2:7" s="54" customFormat="1" ht="18" customHeight="1">
      <c r="B409" s="202">
        <v>2013</v>
      </c>
      <c r="C409" s="203" t="s">
        <v>57</v>
      </c>
      <c r="D409" s="203" t="s">
        <v>91</v>
      </c>
      <c r="E409" s="204">
        <v>3139</v>
      </c>
      <c r="F409" s="204">
        <v>208431.8</v>
      </c>
      <c r="G409" s="204">
        <v>70837</v>
      </c>
    </row>
    <row r="410" spans="2:7" s="54" customFormat="1" ht="18" customHeight="1">
      <c r="B410" s="205">
        <v>2013</v>
      </c>
      <c r="C410" s="206" t="s">
        <v>57</v>
      </c>
      <c r="D410" s="206" t="s">
        <v>92</v>
      </c>
      <c r="E410" s="207">
        <v>561</v>
      </c>
      <c r="F410" s="207">
        <v>37475.839999999997</v>
      </c>
      <c r="G410" s="207">
        <v>13004.25</v>
      </c>
    </row>
    <row r="411" spans="2:7" s="54" customFormat="1" ht="18" customHeight="1">
      <c r="B411" s="202">
        <v>2013</v>
      </c>
      <c r="C411" s="203" t="s">
        <v>57</v>
      </c>
      <c r="D411" s="203" t="s">
        <v>93</v>
      </c>
      <c r="E411" s="204">
        <v>9401</v>
      </c>
      <c r="F411" s="204">
        <v>339659.29</v>
      </c>
      <c r="G411" s="204">
        <v>114300.75</v>
      </c>
    </row>
    <row r="412" spans="2:7" s="54" customFormat="1" ht="18" customHeight="1">
      <c r="B412" s="205">
        <v>2013</v>
      </c>
      <c r="C412" s="206" t="s">
        <v>57</v>
      </c>
      <c r="D412" s="206" t="s">
        <v>94</v>
      </c>
      <c r="E412" s="207">
        <v>24720</v>
      </c>
      <c r="F412" s="207">
        <v>1117900.32</v>
      </c>
      <c r="G412" s="207">
        <v>386773.625</v>
      </c>
    </row>
    <row r="413" spans="2:7" s="54" customFormat="1" ht="18" customHeight="1">
      <c r="B413" s="202">
        <v>2013</v>
      </c>
      <c r="C413" s="203" t="s">
        <v>57</v>
      </c>
      <c r="D413" s="203" t="s">
        <v>95</v>
      </c>
      <c r="E413" s="204">
        <v>2517</v>
      </c>
      <c r="F413" s="204">
        <v>104136.34</v>
      </c>
      <c r="G413" s="204">
        <v>35124.75</v>
      </c>
    </row>
    <row r="414" spans="2:7" s="54" customFormat="1" ht="18" customHeight="1">
      <c r="B414" s="205">
        <v>2013</v>
      </c>
      <c r="C414" s="206" t="s">
        <v>57</v>
      </c>
      <c r="D414" s="206" t="s">
        <v>96</v>
      </c>
      <c r="E414" s="207">
        <v>13430</v>
      </c>
      <c r="F414" s="207">
        <v>795284.09</v>
      </c>
      <c r="G414" s="207">
        <v>278095.75</v>
      </c>
    </row>
    <row r="415" spans="2:7" s="54" customFormat="1" ht="18" customHeight="1">
      <c r="B415" s="202">
        <v>2013</v>
      </c>
      <c r="C415" s="203" t="s">
        <v>57</v>
      </c>
      <c r="D415" s="203" t="s">
        <v>97</v>
      </c>
      <c r="E415" s="204">
        <v>10742</v>
      </c>
      <c r="F415" s="204">
        <v>534642.24</v>
      </c>
      <c r="G415" s="204">
        <v>181218.5</v>
      </c>
    </row>
    <row r="416" spans="2:7" s="54" customFormat="1" ht="18" customHeight="1">
      <c r="B416" s="205">
        <v>2013</v>
      </c>
      <c r="C416" s="206" t="s">
        <v>57</v>
      </c>
      <c r="D416" s="206" t="s">
        <v>99</v>
      </c>
      <c r="E416" s="207">
        <v>234</v>
      </c>
      <c r="F416" s="207">
        <v>15080.92</v>
      </c>
      <c r="G416" s="207">
        <v>5077.5</v>
      </c>
    </row>
    <row r="417" spans="2:7" s="54" customFormat="1" ht="18" customHeight="1">
      <c r="B417" s="202">
        <v>2013</v>
      </c>
      <c r="C417" s="203" t="s">
        <v>57</v>
      </c>
      <c r="D417" s="203" t="s">
        <v>100</v>
      </c>
      <c r="E417" s="204">
        <v>29</v>
      </c>
      <c r="F417" s="204">
        <v>2775.5</v>
      </c>
      <c r="G417" s="204">
        <v>1009.75</v>
      </c>
    </row>
    <row r="418" spans="2:7" s="54" customFormat="1" ht="18" customHeight="1">
      <c r="B418" s="205">
        <v>2013</v>
      </c>
      <c r="C418" s="206" t="s">
        <v>57</v>
      </c>
      <c r="D418" s="206" t="s">
        <v>101</v>
      </c>
      <c r="E418" s="207">
        <v>24</v>
      </c>
      <c r="F418" s="207">
        <v>1381.39</v>
      </c>
      <c r="G418" s="207">
        <v>502.5</v>
      </c>
    </row>
    <row r="419" spans="2:7" s="54" customFormat="1" ht="18" customHeight="1">
      <c r="B419" s="202">
        <v>2013</v>
      </c>
      <c r="C419" s="203" t="s">
        <v>58</v>
      </c>
      <c r="D419" s="203" t="s">
        <v>88</v>
      </c>
      <c r="E419" s="204">
        <v>41</v>
      </c>
      <c r="F419" s="204">
        <v>2077.19</v>
      </c>
      <c r="G419" s="204">
        <v>288.142857142857</v>
      </c>
    </row>
    <row r="420" spans="2:7" s="54" customFormat="1" ht="18" customHeight="1">
      <c r="B420" s="205">
        <v>2013</v>
      </c>
      <c r="C420" s="206" t="s">
        <v>58</v>
      </c>
      <c r="D420" s="206" t="s">
        <v>89</v>
      </c>
      <c r="E420" s="207">
        <v>97</v>
      </c>
      <c r="F420" s="207">
        <v>5331.48</v>
      </c>
      <c r="G420" s="207">
        <v>743.57142857142901</v>
      </c>
    </row>
    <row r="421" spans="2:7" s="54" customFormat="1" ht="18" customHeight="1">
      <c r="B421" s="202">
        <v>2013</v>
      </c>
      <c r="C421" s="203" t="s">
        <v>58</v>
      </c>
      <c r="D421" s="203" t="s">
        <v>90</v>
      </c>
      <c r="E421" s="204">
        <v>28</v>
      </c>
      <c r="F421" s="204">
        <v>1964.92</v>
      </c>
      <c r="G421" s="204">
        <v>272.57142857142901</v>
      </c>
    </row>
    <row r="422" spans="2:7" s="54" customFormat="1" ht="18" customHeight="1">
      <c r="B422" s="205">
        <v>2013</v>
      </c>
      <c r="C422" s="206" t="s">
        <v>58</v>
      </c>
      <c r="D422" s="206" t="s">
        <v>91</v>
      </c>
      <c r="E422" s="207">
        <v>2</v>
      </c>
      <c r="F422" s="207">
        <v>83.42</v>
      </c>
      <c r="G422" s="207">
        <v>11.5714285714286</v>
      </c>
    </row>
    <row r="423" spans="2:7" s="54" customFormat="1" ht="18" customHeight="1">
      <c r="B423" s="202">
        <v>2013</v>
      </c>
      <c r="C423" s="203" t="s">
        <v>58</v>
      </c>
      <c r="D423" s="203" t="s">
        <v>92</v>
      </c>
      <c r="E423" s="204">
        <v>5</v>
      </c>
      <c r="F423" s="204">
        <v>267.77</v>
      </c>
      <c r="G423" s="204">
        <v>37.142857142857203</v>
      </c>
    </row>
    <row r="424" spans="2:7" s="54" customFormat="1" ht="18" customHeight="1">
      <c r="B424" s="205">
        <v>2013</v>
      </c>
      <c r="C424" s="206" t="s">
        <v>58</v>
      </c>
      <c r="D424" s="206" t="s">
        <v>93</v>
      </c>
      <c r="E424" s="207">
        <v>43</v>
      </c>
      <c r="F424" s="207">
        <v>3994.74</v>
      </c>
      <c r="G424" s="207">
        <v>554.142857142857</v>
      </c>
    </row>
    <row r="425" spans="2:7" s="54" customFormat="1" ht="18" customHeight="1">
      <c r="B425" s="202">
        <v>2013</v>
      </c>
      <c r="C425" s="203" t="s">
        <v>58</v>
      </c>
      <c r="D425" s="203" t="s">
        <v>94</v>
      </c>
      <c r="E425" s="204">
        <v>43</v>
      </c>
      <c r="F425" s="204">
        <v>3308.89</v>
      </c>
      <c r="G425" s="204">
        <v>459</v>
      </c>
    </row>
    <row r="426" spans="2:7" s="54" customFormat="1" ht="18" customHeight="1">
      <c r="B426" s="205">
        <v>2013</v>
      </c>
      <c r="C426" s="206" t="s">
        <v>58</v>
      </c>
      <c r="D426" s="206" t="s">
        <v>95</v>
      </c>
      <c r="E426" s="207">
        <v>22</v>
      </c>
      <c r="F426" s="207">
        <v>697.22</v>
      </c>
      <c r="G426" s="207">
        <v>96.714285714285694</v>
      </c>
    </row>
    <row r="427" spans="2:7" s="54" customFormat="1" ht="18" customHeight="1">
      <c r="B427" s="202">
        <v>2013</v>
      </c>
      <c r="C427" s="203" t="s">
        <v>58</v>
      </c>
      <c r="D427" s="203" t="s">
        <v>96</v>
      </c>
      <c r="E427" s="204">
        <v>59</v>
      </c>
      <c r="F427" s="204">
        <v>8676.2900000000009</v>
      </c>
      <c r="G427" s="204">
        <v>1230.2857142857099</v>
      </c>
    </row>
    <row r="428" spans="2:7" s="54" customFormat="1" ht="18" customHeight="1">
      <c r="B428" s="205">
        <v>2013</v>
      </c>
      <c r="C428" s="206" t="s">
        <v>58</v>
      </c>
      <c r="D428" s="206" t="s">
        <v>97</v>
      </c>
      <c r="E428" s="207">
        <v>390</v>
      </c>
      <c r="F428" s="207">
        <v>23974.87</v>
      </c>
      <c r="G428" s="207">
        <v>3325.7142857142899</v>
      </c>
    </row>
    <row r="429" spans="2:7" s="54" customFormat="1" ht="18" customHeight="1">
      <c r="B429" s="202">
        <v>2013</v>
      </c>
      <c r="C429" s="203" t="s">
        <v>58</v>
      </c>
      <c r="D429" s="203" t="s">
        <v>99</v>
      </c>
      <c r="E429" s="204">
        <v>1</v>
      </c>
      <c r="F429" s="204">
        <v>28.84</v>
      </c>
      <c r="G429" s="204">
        <v>4</v>
      </c>
    </row>
    <row r="430" spans="2:7" s="54" customFormat="1" ht="18" customHeight="1">
      <c r="B430" s="205">
        <v>2013</v>
      </c>
      <c r="C430" s="206" t="s">
        <v>58</v>
      </c>
      <c r="D430" s="206" t="s">
        <v>100</v>
      </c>
      <c r="E430" s="207">
        <v>75</v>
      </c>
      <c r="F430" s="207">
        <v>1153.52</v>
      </c>
      <c r="G430" s="207">
        <v>160</v>
      </c>
    </row>
    <row r="431" spans="2:7" s="54" customFormat="1" ht="18" customHeight="1">
      <c r="B431" s="202">
        <v>2013</v>
      </c>
      <c r="C431" s="203" t="s">
        <v>58</v>
      </c>
      <c r="D431" s="203" t="s">
        <v>101</v>
      </c>
      <c r="E431" s="204">
        <v>20</v>
      </c>
      <c r="F431" s="204">
        <v>457.29</v>
      </c>
      <c r="G431" s="204">
        <v>63.428571428571402</v>
      </c>
    </row>
    <row r="432" spans="2:7" s="54" customFormat="1" ht="18" customHeight="1">
      <c r="B432" s="205">
        <v>2013</v>
      </c>
      <c r="C432" s="206" t="s">
        <v>59</v>
      </c>
      <c r="D432" s="206" t="s">
        <v>88</v>
      </c>
      <c r="E432" s="207">
        <v>55557</v>
      </c>
      <c r="F432" s="207">
        <v>506247.13</v>
      </c>
      <c r="G432" s="207">
        <v>2210857</v>
      </c>
    </row>
    <row r="433" spans="2:7" s="54" customFormat="1" ht="18" customHeight="1">
      <c r="B433" s="202">
        <v>2013</v>
      </c>
      <c r="C433" s="203" t="s">
        <v>59</v>
      </c>
      <c r="D433" s="203" t="s">
        <v>89</v>
      </c>
      <c r="E433" s="204">
        <v>2635</v>
      </c>
      <c r="F433" s="204">
        <v>22778.240000000002</v>
      </c>
      <c r="G433" s="204">
        <v>99448.48</v>
      </c>
    </row>
    <row r="434" spans="2:7" s="54" customFormat="1" ht="18" customHeight="1">
      <c r="B434" s="205">
        <v>2013</v>
      </c>
      <c r="C434" s="206" t="s">
        <v>59</v>
      </c>
      <c r="D434" s="206" t="s">
        <v>90</v>
      </c>
      <c r="E434" s="207">
        <v>14866</v>
      </c>
      <c r="F434" s="207">
        <v>103607.98</v>
      </c>
      <c r="G434" s="207">
        <v>452609.4</v>
      </c>
    </row>
    <row r="435" spans="2:7" s="54" customFormat="1" ht="18" customHeight="1">
      <c r="B435" s="202">
        <v>2013</v>
      </c>
      <c r="C435" s="203" t="s">
        <v>59</v>
      </c>
      <c r="D435" s="203" t="s">
        <v>91</v>
      </c>
      <c r="E435" s="204">
        <v>16858</v>
      </c>
      <c r="F435" s="204">
        <v>234242.93</v>
      </c>
      <c r="G435" s="204">
        <v>1020531.68</v>
      </c>
    </row>
    <row r="436" spans="2:7" s="54" customFormat="1" ht="18" customHeight="1">
      <c r="B436" s="205">
        <v>2013</v>
      </c>
      <c r="C436" s="206" t="s">
        <v>59</v>
      </c>
      <c r="D436" s="206" t="s">
        <v>92</v>
      </c>
      <c r="E436" s="207">
        <v>14099</v>
      </c>
      <c r="F436" s="207">
        <v>174973.19</v>
      </c>
      <c r="G436" s="207">
        <v>764377.92</v>
      </c>
    </row>
    <row r="437" spans="2:7" s="54" customFormat="1" ht="18" customHeight="1">
      <c r="B437" s="202">
        <v>2013</v>
      </c>
      <c r="C437" s="203" t="s">
        <v>59</v>
      </c>
      <c r="D437" s="203" t="s">
        <v>93</v>
      </c>
      <c r="E437" s="204">
        <v>53888</v>
      </c>
      <c r="F437" s="204">
        <v>483629.92</v>
      </c>
      <c r="G437" s="204">
        <v>2110359.6800000002</v>
      </c>
    </row>
    <row r="438" spans="2:7" s="54" customFormat="1" ht="18" customHeight="1">
      <c r="B438" s="205">
        <v>2013</v>
      </c>
      <c r="C438" s="206" t="s">
        <v>59</v>
      </c>
      <c r="D438" s="206" t="s">
        <v>94</v>
      </c>
      <c r="E438" s="207">
        <v>170071</v>
      </c>
      <c r="F438" s="207">
        <v>1607375.69</v>
      </c>
      <c r="G438" s="207">
        <v>7022572.7599999998</v>
      </c>
    </row>
    <row r="439" spans="2:7" s="54" customFormat="1" ht="18" customHeight="1">
      <c r="B439" s="202">
        <v>2013</v>
      </c>
      <c r="C439" s="203" t="s">
        <v>59</v>
      </c>
      <c r="D439" s="203" t="s">
        <v>95</v>
      </c>
      <c r="E439" s="204">
        <v>13715</v>
      </c>
      <c r="F439" s="204">
        <v>115820.25</v>
      </c>
      <c r="G439" s="204">
        <v>505878.64</v>
      </c>
    </row>
    <row r="440" spans="2:7" s="54" customFormat="1" ht="18" customHeight="1">
      <c r="B440" s="205">
        <v>2013</v>
      </c>
      <c r="C440" s="206" t="s">
        <v>59</v>
      </c>
      <c r="D440" s="206" t="s">
        <v>96</v>
      </c>
      <c r="E440" s="207">
        <v>31033</v>
      </c>
      <c r="F440" s="207">
        <v>274173.76</v>
      </c>
      <c r="G440" s="207">
        <v>1192428.6200000001</v>
      </c>
    </row>
    <row r="441" spans="2:7" s="54" customFormat="1" ht="18" customHeight="1">
      <c r="B441" s="202">
        <v>2013</v>
      </c>
      <c r="C441" s="203" t="s">
        <v>59</v>
      </c>
      <c r="D441" s="203" t="s">
        <v>97</v>
      </c>
      <c r="E441" s="204">
        <v>59908</v>
      </c>
      <c r="F441" s="204">
        <v>942097.62</v>
      </c>
      <c r="G441" s="204">
        <v>4116149.54</v>
      </c>
    </row>
    <row r="442" spans="2:7" s="54" customFormat="1" ht="18" customHeight="1">
      <c r="B442" s="205">
        <v>2013</v>
      </c>
      <c r="C442" s="206" t="s">
        <v>59</v>
      </c>
      <c r="D442" s="206" t="s">
        <v>98</v>
      </c>
      <c r="E442" s="207">
        <v>90</v>
      </c>
      <c r="F442" s="207">
        <v>943.06</v>
      </c>
      <c r="G442" s="207">
        <v>4117.88</v>
      </c>
    </row>
    <row r="443" spans="2:7" s="54" customFormat="1" ht="18" customHeight="1">
      <c r="B443" s="202">
        <v>2013</v>
      </c>
      <c r="C443" s="203" t="s">
        <v>59</v>
      </c>
      <c r="D443" s="203" t="s">
        <v>99</v>
      </c>
      <c r="E443" s="204">
        <v>983</v>
      </c>
      <c r="F443" s="204">
        <v>11053.67</v>
      </c>
      <c r="G443" s="204">
        <v>48262</v>
      </c>
    </row>
    <row r="444" spans="2:7" s="54" customFormat="1" ht="18" customHeight="1">
      <c r="B444" s="205">
        <v>2013</v>
      </c>
      <c r="C444" s="206" t="s">
        <v>59</v>
      </c>
      <c r="D444" s="206" t="s">
        <v>100</v>
      </c>
      <c r="E444" s="207">
        <v>30919</v>
      </c>
      <c r="F444" s="207">
        <v>409437.17</v>
      </c>
      <c r="G444" s="207">
        <v>1788190.08</v>
      </c>
    </row>
    <row r="445" spans="2:7" s="54" customFormat="1" ht="18" customHeight="1">
      <c r="B445" s="202">
        <v>2013</v>
      </c>
      <c r="C445" s="203" t="s">
        <v>59</v>
      </c>
      <c r="D445" s="203" t="s">
        <v>101</v>
      </c>
      <c r="E445" s="204">
        <v>17</v>
      </c>
      <c r="F445" s="204">
        <v>33.840000000000003</v>
      </c>
      <c r="G445" s="204">
        <v>147.80000000000001</v>
      </c>
    </row>
    <row r="446" spans="2:7" s="54" customFormat="1" ht="18" customHeight="1">
      <c r="B446" s="205">
        <v>2013</v>
      </c>
      <c r="C446" s="206" t="s">
        <v>60</v>
      </c>
      <c r="D446" s="206" t="s">
        <v>88</v>
      </c>
      <c r="E446" s="207">
        <v>121</v>
      </c>
      <c r="F446" s="207">
        <v>2958.56</v>
      </c>
      <c r="G446" s="207">
        <v>3706.5</v>
      </c>
    </row>
    <row r="447" spans="2:7" s="54" customFormat="1" ht="18" customHeight="1">
      <c r="B447" s="202">
        <v>2013</v>
      </c>
      <c r="C447" s="203" t="s">
        <v>60</v>
      </c>
      <c r="D447" s="203" t="s">
        <v>89</v>
      </c>
      <c r="E447" s="204">
        <v>99</v>
      </c>
      <c r="F447" s="204">
        <v>2835.04</v>
      </c>
      <c r="G447" s="204">
        <v>2195</v>
      </c>
    </row>
    <row r="448" spans="2:7" s="54" customFormat="1" ht="18" customHeight="1">
      <c r="B448" s="205">
        <v>2013</v>
      </c>
      <c r="C448" s="206" t="s">
        <v>60</v>
      </c>
      <c r="D448" s="206" t="s">
        <v>90</v>
      </c>
      <c r="E448" s="207">
        <v>65</v>
      </c>
      <c r="F448" s="207">
        <v>737.25</v>
      </c>
      <c r="G448" s="207">
        <v>924</v>
      </c>
    </row>
    <row r="449" spans="2:7" s="54" customFormat="1" ht="18" customHeight="1">
      <c r="B449" s="202">
        <v>2013</v>
      </c>
      <c r="C449" s="203" t="s">
        <v>60</v>
      </c>
      <c r="D449" s="203" t="s">
        <v>91</v>
      </c>
      <c r="E449" s="204">
        <v>115</v>
      </c>
      <c r="F449" s="204">
        <v>3936.07</v>
      </c>
      <c r="G449" s="204">
        <v>3516.16</v>
      </c>
    </row>
    <row r="450" spans="2:7" s="54" customFormat="1" ht="18" customHeight="1">
      <c r="B450" s="205">
        <v>2013</v>
      </c>
      <c r="C450" s="206" t="s">
        <v>60</v>
      </c>
      <c r="D450" s="206" t="s">
        <v>92</v>
      </c>
      <c r="E450" s="207">
        <v>18</v>
      </c>
      <c r="F450" s="207">
        <v>213.44</v>
      </c>
      <c r="G450" s="207">
        <v>267.5</v>
      </c>
    </row>
    <row r="451" spans="2:7" s="54" customFormat="1" ht="18" customHeight="1">
      <c r="B451" s="202">
        <v>2013</v>
      </c>
      <c r="C451" s="203" t="s">
        <v>60</v>
      </c>
      <c r="D451" s="203" t="s">
        <v>93</v>
      </c>
      <c r="E451" s="204">
        <v>376</v>
      </c>
      <c r="F451" s="204">
        <v>8550.23</v>
      </c>
      <c r="G451" s="204">
        <v>10151</v>
      </c>
    </row>
    <row r="452" spans="2:7" s="54" customFormat="1" ht="18" customHeight="1">
      <c r="B452" s="205">
        <v>2013</v>
      </c>
      <c r="C452" s="206" t="s">
        <v>60</v>
      </c>
      <c r="D452" s="206" t="s">
        <v>94</v>
      </c>
      <c r="E452" s="207">
        <v>1653</v>
      </c>
      <c r="F452" s="207">
        <v>120067.63</v>
      </c>
      <c r="G452" s="207">
        <v>11228.9</v>
      </c>
    </row>
    <row r="453" spans="2:7" s="54" customFormat="1" ht="18" customHeight="1">
      <c r="B453" s="202">
        <v>2013</v>
      </c>
      <c r="C453" s="203" t="s">
        <v>60</v>
      </c>
      <c r="D453" s="203" t="s">
        <v>95</v>
      </c>
      <c r="E453" s="204">
        <v>177</v>
      </c>
      <c r="F453" s="204">
        <v>3368.66</v>
      </c>
      <c r="G453" s="204">
        <v>3618.8</v>
      </c>
    </row>
    <row r="454" spans="2:7" s="54" customFormat="1" ht="18" customHeight="1">
      <c r="B454" s="205">
        <v>2013</v>
      </c>
      <c r="C454" s="206" t="s">
        <v>60</v>
      </c>
      <c r="D454" s="206" t="s">
        <v>96</v>
      </c>
      <c r="E454" s="207">
        <v>132</v>
      </c>
      <c r="F454" s="207">
        <v>4766.54</v>
      </c>
      <c r="G454" s="207">
        <v>4987</v>
      </c>
    </row>
    <row r="455" spans="2:7" s="54" customFormat="1" ht="18" customHeight="1">
      <c r="B455" s="202">
        <v>2013</v>
      </c>
      <c r="C455" s="203" t="s">
        <v>60</v>
      </c>
      <c r="D455" s="203" t="s">
        <v>97</v>
      </c>
      <c r="E455" s="204">
        <v>296</v>
      </c>
      <c r="F455" s="204">
        <v>6992.28</v>
      </c>
      <c r="G455" s="204">
        <v>8677.2800000000007</v>
      </c>
    </row>
    <row r="456" spans="2:7" s="54" customFormat="1" ht="18" customHeight="1">
      <c r="B456" s="205">
        <v>2013</v>
      </c>
      <c r="C456" s="206" t="s">
        <v>60</v>
      </c>
      <c r="D456" s="206" t="s">
        <v>98</v>
      </c>
      <c r="E456" s="207">
        <v>40</v>
      </c>
      <c r="F456" s="207">
        <v>2581.62</v>
      </c>
      <c r="G456" s="207">
        <v>119.4</v>
      </c>
    </row>
    <row r="457" spans="2:7" s="54" customFormat="1" ht="18" customHeight="1">
      <c r="B457" s="202">
        <v>2013</v>
      </c>
      <c r="C457" s="203" t="s">
        <v>60</v>
      </c>
      <c r="D457" s="203" t="s">
        <v>99</v>
      </c>
      <c r="E457" s="204">
        <v>14</v>
      </c>
      <c r="F457" s="204">
        <v>424.46</v>
      </c>
      <c r="G457" s="204">
        <v>532</v>
      </c>
    </row>
    <row r="458" spans="2:7" s="54" customFormat="1" ht="18" customHeight="1">
      <c r="B458" s="205">
        <v>2013</v>
      </c>
      <c r="C458" s="206" t="s">
        <v>60</v>
      </c>
      <c r="D458" s="206" t="s">
        <v>100</v>
      </c>
      <c r="E458" s="207">
        <v>67</v>
      </c>
      <c r="F458" s="207">
        <v>2684.25</v>
      </c>
      <c r="G458" s="207">
        <v>1645.2</v>
      </c>
    </row>
    <row r="459" spans="2:7" s="54" customFormat="1" ht="18" customHeight="1">
      <c r="B459" s="202">
        <v>2013</v>
      </c>
      <c r="C459" s="203" t="s">
        <v>60</v>
      </c>
      <c r="D459" s="203" t="s">
        <v>101</v>
      </c>
      <c r="E459" s="204">
        <v>1</v>
      </c>
      <c r="F459" s="204">
        <v>22.34</v>
      </c>
      <c r="G459" s="204">
        <v>28</v>
      </c>
    </row>
    <row r="460" spans="2:7" s="54" customFormat="1" ht="18" customHeight="1">
      <c r="B460" s="205">
        <v>2014</v>
      </c>
      <c r="C460" s="206" t="s">
        <v>56</v>
      </c>
      <c r="D460" s="206" t="s">
        <v>88</v>
      </c>
      <c r="E460" s="207">
        <v>117</v>
      </c>
      <c r="F460" s="207">
        <v>5033.3</v>
      </c>
      <c r="G460" s="207">
        <v>1791.3</v>
      </c>
    </row>
    <row r="461" spans="2:7" s="54" customFormat="1" ht="18" customHeight="1">
      <c r="B461" s="202">
        <v>2014</v>
      </c>
      <c r="C461" s="203" t="s">
        <v>56</v>
      </c>
      <c r="D461" s="203" t="s">
        <v>89</v>
      </c>
      <c r="E461" s="204">
        <v>255</v>
      </c>
      <c r="F461" s="204">
        <v>2915.38</v>
      </c>
      <c r="G461" s="204">
        <v>1894.25</v>
      </c>
    </row>
    <row r="462" spans="2:7" s="54" customFormat="1" ht="18" customHeight="1">
      <c r="B462" s="205">
        <v>2014</v>
      </c>
      <c r="C462" s="206" t="s">
        <v>56</v>
      </c>
      <c r="D462" s="206" t="s">
        <v>90</v>
      </c>
      <c r="E462" s="207">
        <v>519</v>
      </c>
      <c r="F462" s="207">
        <v>8129.91</v>
      </c>
      <c r="G462" s="207">
        <v>4436.6000000000004</v>
      </c>
    </row>
    <row r="463" spans="2:7" s="54" customFormat="1" ht="18" customHeight="1">
      <c r="B463" s="202">
        <v>2014</v>
      </c>
      <c r="C463" s="203" t="s">
        <v>56</v>
      </c>
      <c r="D463" s="203" t="s">
        <v>91</v>
      </c>
      <c r="E463" s="204">
        <v>586</v>
      </c>
      <c r="F463" s="204">
        <v>17252.14</v>
      </c>
      <c r="G463" s="204">
        <v>10376.25</v>
      </c>
    </row>
    <row r="464" spans="2:7" s="54" customFormat="1" ht="18" customHeight="1">
      <c r="B464" s="205">
        <v>2014</v>
      </c>
      <c r="C464" s="206" t="s">
        <v>56</v>
      </c>
      <c r="D464" s="206" t="s">
        <v>92</v>
      </c>
      <c r="E464" s="207">
        <v>1468</v>
      </c>
      <c r="F464" s="207">
        <v>29424.91</v>
      </c>
      <c r="G464" s="207">
        <v>39147</v>
      </c>
    </row>
    <row r="465" spans="2:7" s="54" customFormat="1" ht="18" customHeight="1">
      <c r="B465" s="202">
        <v>2014</v>
      </c>
      <c r="C465" s="203" t="s">
        <v>56</v>
      </c>
      <c r="D465" s="203" t="s">
        <v>93</v>
      </c>
      <c r="E465" s="204">
        <v>1624</v>
      </c>
      <c r="F465" s="204">
        <v>28213.38</v>
      </c>
      <c r="G465" s="204">
        <v>9622.75</v>
      </c>
    </row>
    <row r="466" spans="2:7" s="54" customFormat="1" ht="18" customHeight="1">
      <c r="B466" s="205">
        <v>2014</v>
      </c>
      <c r="C466" s="206" t="s">
        <v>56</v>
      </c>
      <c r="D466" s="206" t="s">
        <v>94</v>
      </c>
      <c r="E466" s="207">
        <v>1388</v>
      </c>
      <c r="F466" s="207">
        <v>27695.91</v>
      </c>
      <c r="G466" s="207">
        <v>20021.599999999999</v>
      </c>
    </row>
    <row r="467" spans="2:7" s="54" customFormat="1" ht="18" customHeight="1">
      <c r="B467" s="202">
        <v>2014</v>
      </c>
      <c r="C467" s="203" t="s">
        <v>56</v>
      </c>
      <c r="D467" s="203" t="s">
        <v>95</v>
      </c>
      <c r="E467" s="204">
        <v>571</v>
      </c>
      <c r="F467" s="204">
        <v>6090.49</v>
      </c>
      <c r="G467" s="204">
        <v>2897.6</v>
      </c>
    </row>
    <row r="468" spans="2:7" s="54" customFormat="1" ht="18" customHeight="1">
      <c r="B468" s="205">
        <v>2014</v>
      </c>
      <c r="C468" s="206" t="s">
        <v>56</v>
      </c>
      <c r="D468" s="206" t="s">
        <v>96</v>
      </c>
      <c r="E468" s="207">
        <v>1590</v>
      </c>
      <c r="F468" s="207">
        <v>50502.46</v>
      </c>
      <c r="G468" s="207">
        <v>19267.3</v>
      </c>
    </row>
    <row r="469" spans="2:7" s="54" customFormat="1" ht="18" customHeight="1">
      <c r="B469" s="202">
        <v>2014</v>
      </c>
      <c r="C469" s="203" t="s">
        <v>56</v>
      </c>
      <c r="D469" s="203" t="s">
        <v>97</v>
      </c>
      <c r="E469" s="204">
        <v>4008</v>
      </c>
      <c r="F469" s="204">
        <v>90339.48</v>
      </c>
      <c r="G469" s="204">
        <v>51000.25</v>
      </c>
    </row>
    <row r="470" spans="2:7" s="54" customFormat="1" ht="18" customHeight="1">
      <c r="B470" s="205">
        <v>2014</v>
      </c>
      <c r="C470" s="206" t="s">
        <v>56</v>
      </c>
      <c r="D470" s="206" t="s">
        <v>98</v>
      </c>
      <c r="E470" s="207">
        <v>9</v>
      </c>
      <c r="F470" s="207">
        <v>161.4</v>
      </c>
      <c r="G470" s="207">
        <v>37.799999999999997</v>
      </c>
    </row>
    <row r="471" spans="2:7" s="54" customFormat="1" ht="18" customHeight="1">
      <c r="B471" s="202">
        <v>2014</v>
      </c>
      <c r="C471" s="203" t="s">
        <v>56</v>
      </c>
      <c r="D471" s="203" t="s">
        <v>99</v>
      </c>
      <c r="E471" s="204">
        <v>123</v>
      </c>
      <c r="F471" s="204">
        <v>1774.09</v>
      </c>
      <c r="G471" s="204">
        <v>1095.75</v>
      </c>
    </row>
    <row r="472" spans="2:7" s="54" customFormat="1" ht="18" customHeight="1">
      <c r="B472" s="205">
        <v>2014</v>
      </c>
      <c r="C472" s="206" t="s">
        <v>56</v>
      </c>
      <c r="D472" s="206" t="s">
        <v>100</v>
      </c>
      <c r="E472" s="207">
        <v>532</v>
      </c>
      <c r="F472" s="207">
        <v>6032.05</v>
      </c>
      <c r="G472" s="207">
        <v>5450.1</v>
      </c>
    </row>
    <row r="473" spans="2:7" s="54" customFormat="1" ht="18" customHeight="1">
      <c r="B473" s="202">
        <v>2014</v>
      </c>
      <c r="C473" s="203" t="s">
        <v>56</v>
      </c>
      <c r="D473" s="203" t="s">
        <v>101</v>
      </c>
      <c r="E473" s="204">
        <v>183</v>
      </c>
      <c r="F473" s="204">
        <v>773.54</v>
      </c>
      <c r="G473" s="204">
        <v>1062.7</v>
      </c>
    </row>
    <row r="474" spans="2:7" s="54" customFormat="1" ht="18" customHeight="1">
      <c r="B474" s="205">
        <v>2014</v>
      </c>
      <c r="C474" s="206" t="s">
        <v>57</v>
      </c>
      <c r="D474" s="206" t="s">
        <v>88</v>
      </c>
      <c r="E474" s="207">
        <v>1460</v>
      </c>
      <c r="F474" s="207">
        <v>41982.46</v>
      </c>
      <c r="G474" s="207">
        <v>14186.5</v>
      </c>
    </row>
    <row r="475" spans="2:7" s="54" customFormat="1" ht="18" customHeight="1">
      <c r="B475" s="202">
        <v>2014</v>
      </c>
      <c r="C475" s="203" t="s">
        <v>57</v>
      </c>
      <c r="D475" s="203" t="s">
        <v>89</v>
      </c>
      <c r="E475" s="204">
        <v>2905</v>
      </c>
      <c r="F475" s="204">
        <v>118841.32</v>
      </c>
      <c r="G475" s="204">
        <v>40961.75</v>
      </c>
    </row>
    <row r="476" spans="2:7" s="54" customFormat="1" ht="18" customHeight="1">
      <c r="B476" s="205">
        <v>2014</v>
      </c>
      <c r="C476" s="206" t="s">
        <v>57</v>
      </c>
      <c r="D476" s="206" t="s">
        <v>90</v>
      </c>
      <c r="E476" s="207">
        <v>55</v>
      </c>
      <c r="F476" s="207">
        <v>2264.13</v>
      </c>
      <c r="G476" s="207">
        <v>760.5</v>
      </c>
    </row>
    <row r="477" spans="2:7" s="54" customFormat="1" ht="18" customHeight="1">
      <c r="B477" s="202">
        <v>2014</v>
      </c>
      <c r="C477" s="203" t="s">
        <v>57</v>
      </c>
      <c r="D477" s="203" t="s">
        <v>91</v>
      </c>
      <c r="E477" s="204">
        <v>3144</v>
      </c>
      <c r="F477" s="204">
        <v>201849.82</v>
      </c>
      <c r="G477" s="204">
        <v>68903</v>
      </c>
    </row>
    <row r="478" spans="2:7" s="54" customFormat="1" ht="18" customHeight="1">
      <c r="B478" s="205">
        <v>2014</v>
      </c>
      <c r="C478" s="206" t="s">
        <v>57</v>
      </c>
      <c r="D478" s="206" t="s">
        <v>92</v>
      </c>
      <c r="E478" s="207">
        <v>790</v>
      </c>
      <c r="F478" s="207">
        <v>55014.720000000001</v>
      </c>
      <c r="G478" s="207">
        <v>19048.5</v>
      </c>
    </row>
    <row r="479" spans="2:7" s="54" customFormat="1" ht="18" customHeight="1">
      <c r="B479" s="202">
        <v>2014</v>
      </c>
      <c r="C479" s="203" t="s">
        <v>57</v>
      </c>
      <c r="D479" s="203" t="s">
        <v>93</v>
      </c>
      <c r="E479" s="204">
        <v>10632</v>
      </c>
      <c r="F479" s="204">
        <v>407350.19</v>
      </c>
      <c r="G479" s="204">
        <v>138923.125</v>
      </c>
    </row>
    <row r="480" spans="2:7" s="54" customFormat="1" ht="18" customHeight="1">
      <c r="B480" s="205">
        <v>2014</v>
      </c>
      <c r="C480" s="206" t="s">
        <v>57</v>
      </c>
      <c r="D480" s="206" t="s">
        <v>94</v>
      </c>
      <c r="E480" s="207">
        <v>27244</v>
      </c>
      <c r="F480" s="207">
        <v>1359587.68</v>
      </c>
      <c r="G480" s="207">
        <v>471747</v>
      </c>
    </row>
    <row r="481" spans="2:7" s="54" customFormat="1" ht="18" customHeight="1">
      <c r="B481" s="202">
        <v>2014</v>
      </c>
      <c r="C481" s="203" t="s">
        <v>57</v>
      </c>
      <c r="D481" s="203" t="s">
        <v>95</v>
      </c>
      <c r="E481" s="204">
        <v>3645</v>
      </c>
      <c r="F481" s="204">
        <v>146965.59</v>
      </c>
      <c r="G481" s="204">
        <v>50060.5</v>
      </c>
    </row>
    <row r="482" spans="2:7" s="54" customFormat="1" ht="18" customHeight="1">
      <c r="B482" s="205">
        <v>2014</v>
      </c>
      <c r="C482" s="206" t="s">
        <v>57</v>
      </c>
      <c r="D482" s="206" t="s">
        <v>96</v>
      </c>
      <c r="E482" s="207">
        <v>14567</v>
      </c>
      <c r="F482" s="207">
        <v>894385.62</v>
      </c>
      <c r="G482" s="207">
        <v>314283.57</v>
      </c>
    </row>
    <row r="483" spans="2:7" s="54" customFormat="1" ht="18" customHeight="1">
      <c r="B483" s="202">
        <v>2014</v>
      </c>
      <c r="C483" s="203" t="s">
        <v>57</v>
      </c>
      <c r="D483" s="203" t="s">
        <v>97</v>
      </c>
      <c r="E483" s="204">
        <v>10856</v>
      </c>
      <c r="F483" s="204">
        <v>531207.43000000005</v>
      </c>
      <c r="G483" s="204">
        <v>178840</v>
      </c>
    </row>
    <row r="484" spans="2:7" s="54" customFormat="1" ht="18" customHeight="1">
      <c r="B484" s="205">
        <v>2014</v>
      </c>
      <c r="C484" s="206" t="s">
        <v>57</v>
      </c>
      <c r="D484" s="206" t="s">
        <v>99</v>
      </c>
      <c r="E484" s="207">
        <v>166</v>
      </c>
      <c r="F484" s="207">
        <v>10337.049999999999</v>
      </c>
      <c r="G484" s="207">
        <v>3468</v>
      </c>
    </row>
    <row r="485" spans="2:7" s="54" customFormat="1" ht="18" customHeight="1">
      <c r="B485" s="202">
        <v>2014</v>
      </c>
      <c r="C485" s="203" t="s">
        <v>57</v>
      </c>
      <c r="D485" s="203" t="s">
        <v>100</v>
      </c>
      <c r="E485" s="204">
        <v>85</v>
      </c>
      <c r="F485" s="204">
        <v>4842.8500000000004</v>
      </c>
      <c r="G485" s="204">
        <v>1594.25</v>
      </c>
    </row>
    <row r="486" spans="2:7" s="54" customFormat="1" ht="18" customHeight="1">
      <c r="B486" s="205">
        <v>2014</v>
      </c>
      <c r="C486" s="206" t="s">
        <v>57</v>
      </c>
      <c r="D486" s="206" t="s">
        <v>101</v>
      </c>
      <c r="E486" s="207">
        <v>18</v>
      </c>
      <c r="F486" s="207">
        <v>266.66000000000003</v>
      </c>
      <c r="G486" s="207">
        <v>94.5</v>
      </c>
    </row>
    <row r="487" spans="2:7" s="54" customFormat="1" ht="18" customHeight="1">
      <c r="B487" s="202">
        <v>2014</v>
      </c>
      <c r="C487" s="203" t="s">
        <v>58</v>
      </c>
      <c r="D487" s="203" t="s">
        <v>88</v>
      </c>
      <c r="E487" s="204">
        <v>20</v>
      </c>
      <c r="F487" s="204">
        <v>1025.73</v>
      </c>
      <c r="G487" s="204">
        <v>142.28571428571399</v>
      </c>
    </row>
    <row r="488" spans="2:7" s="54" customFormat="1" ht="18" customHeight="1">
      <c r="B488" s="205">
        <v>2014</v>
      </c>
      <c r="C488" s="206" t="s">
        <v>58</v>
      </c>
      <c r="D488" s="206" t="s">
        <v>89</v>
      </c>
      <c r="E488" s="207">
        <v>75</v>
      </c>
      <c r="F488" s="207">
        <v>4086.38</v>
      </c>
      <c r="G488" s="207">
        <v>566.857142857143</v>
      </c>
    </row>
    <row r="489" spans="2:7" s="54" customFormat="1" ht="18" customHeight="1">
      <c r="B489" s="202">
        <v>2014</v>
      </c>
      <c r="C489" s="203" t="s">
        <v>58</v>
      </c>
      <c r="D489" s="203" t="s">
        <v>90</v>
      </c>
      <c r="E489" s="204">
        <v>13</v>
      </c>
      <c r="F489" s="204">
        <v>446.98</v>
      </c>
      <c r="G489" s="204">
        <v>62</v>
      </c>
    </row>
    <row r="490" spans="2:7" s="54" customFormat="1" ht="18" customHeight="1">
      <c r="B490" s="205">
        <v>2014</v>
      </c>
      <c r="C490" s="206" t="s">
        <v>58</v>
      </c>
      <c r="D490" s="206" t="s">
        <v>91</v>
      </c>
      <c r="E490" s="207">
        <v>2</v>
      </c>
      <c r="F490" s="207">
        <v>129.76</v>
      </c>
      <c r="G490" s="207">
        <v>18</v>
      </c>
    </row>
    <row r="491" spans="2:7" s="54" customFormat="1" ht="18" customHeight="1">
      <c r="B491" s="202">
        <v>2014</v>
      </c>
      <c r="C491" s="203" t="s">
        <v>58</v>
      </c>
      <c r="D491" s="203" t="s">
        <v>92</v>
      </c>
      <c r="E491" s="204">
        <v>3</v>
      </c>
      <c r="F491" s="204">
        <v>185.37</v>
      </c>
      <c r="G491" s="204">
        <v>25.714285714285701</v>
      </c>
    </row>
    <row r="492" spans="2:7" s="54" customFormat="1" ht="18" customHeight="1">
      <c r="B492" s="205">
        <v>2014</v>
      </c>
      <c r="C492" s="206" t="s">
        <v>58</v>
      </c>
      <c r="D492" s="206" t="s">
        <v>93</v>
      </c>
      <c r="E492" s="207">
        <v>28</v>
      </c>
      <c r="F492" s="207">
        <v>2939.13</v>
      </c>
      <c r="G492" s="207">
        <v>407.71428571428601</v>
      </c>
    </row>
    <row r="493" spans="2:7" s="54" customFormat="1" ht="18" customHeight="1">
      <c r="B493" s="202">
        <v>2014</v>
      </c>
      <c r="C493" s="203" t="s">
        <v>58</v>
      </c>
      <c r="D493" s="203" t="s">
        <v>94</v>
      </c>
      <c r="E493" s="204">
        <v>18</v>
      </c>
      <c r="F493" s="204">
        <v>977.33</v>
      </c>
      <c r="G493" s="204">
        <v>135.57142857142901</v>
      </c>
    </row>
    <row r="494" spans="2:7" s="54" customFormat="1" ht="18" customHeight="1">
      <c r="B494" s="205">
        <v>2014</v>
      </c>
      <c r="C494" s="206" t="s">
        <v>58</v>
      </c>
      <c r="D494" s="206" t="s">
        <v>95</v>
      </c>
      <c r="E494" s="207">
        <v>23</v>
      </c>
      <c r="F494" s="207">
        <v>1715.71</v>
      </c>
      <c r="G494" s="207">
        <v>238</v>
      </c>
    </row>
    <row r="495" spans="2:7" s="54" customFormat="1" ht="18" customHeight="1">
      <c r="B495" s="202">
        <v>2014</v>
      </c>
      <c r="C495" s="203" t="s">
        <v>58</v>
      </c>
      <c r="D495" s="203" t="s">
        <v>96</v>
      </c>
      <c r="E495" s="204">
        <v>62</v>
      </c>
      <c r="F495" s="204">
        <v>7501.24</v>
      </c>
      <c r="G495" s="204">
        <v>1040.57142857143</v>
      </c>
    </row>
    <row r="496" spans="2:7" s="54" customFormat="1" ht="18" customHeight="1">
      <c r="B496" s="205">
        <v>2014</v>
      </c>
      <c r="C496" s="206" t="s">
        <v>58</v>
      </c>
      <c r="D496" s="206" t="s">
        <v>97</v>
      </c>
      <c r="E496" s="207">
        <v>342</v>
      </c>
      <c r="F496" s="207">
        <v>19584.73</v>
      </c>
      <c r="G496" s="207">
        <v>2716.7142857142899</v>
      </c>
    </row>
    <row r="497" spans="2:7" s="54" customFormat="1" ht="18" customHeight="1">
      <c r="B497" s="202">
        <v>2014</v>
      </c>
      <c r="C497" s="203" t="s">
        <v>58</v>
      </c>
      <c r="D497" s="203" t="s">
        <v>100</v>
      </c>
      <c r="E497" s="204">
        <v>31</v>
      </c>
      <c r="F497" s="204">
        <v>649.86</v>
      </c>
      <c r="G497" s="204">
        <v>90.142857142857096</v>
      </c>
    </row>
    <row r="498" spans="2:7" s="54" customFormat="1" ht="18" customHeight="1">
      <c r="B498" s="205">
        <v>2014</v>
      </c>
      <c r="C498" s="206" t="s">
        <v>58</v>
      </c>
      <c r="D498" s="206" t="s">
        <v>101</v>
      </c>
      <c r="E498" s="207">
        <v>11</v>
      </c>
      <c r="F498" s="207">
        <v>492.29</v>
      </c>
      <c r="G498" s="207">
        <v>68.285714285714306</v>
      </c>
    </row>
    <row r="499" spans="2:7" s="54" customFormat="1" ht="18" customHeight="1">
      <c r="B499" s="202">
        <v>2014</v>
      </c>
      <c r="C499" s="203" t="s">
        <v>59</v>
      </c>
      <c r="D499" s="203" t="s">
        <v>88</v>
      </c>
      <c r="E499" s="204">
        <v>43957</v>
      </c>
      <c r="F499" s="204">
        <v>440535.91</v>
      </c>
      <c r="G499" s="204">
        <v>2025508.8052000001</v>
      </c>
    </row>
    <row r="500" spans="2:7" s="54" customFormat="1" ht="18" customHeight="1">
      <c r="B500" s="205">
        <v>2014</v>
      </c>
      <c r="C500" s="206" t="s">
        <v>59</v>
      </c>
      <c r="D500" s="206" t="s">
        <v>89</v>
      </c>
      <c r="E500" s="207">
        <v>2574</v>
      </c>
      <c r="F500" s="207">
        <v>20874.82</v>
      </c>
      <c r="G500" s="207">
        <v>95969.96</v>
      </c>
    </row>
    <row r="501" spans="2:7" s="54" customFormat="1" ht="18" customHeight="1">
      <c r="B501" s="202">
        <v>2014</v>
      </c>
      <c r="C501" s="203" t="s">
        <v>59</v>
      </c>
      <c r="D501" s="203" t="s">
        <v>90</v>
      </c>
      <c r="E501" s="204">
        <v>15255</v>
      </c>
      <c r="F501" s="204">
        <v>102004.31</v>
      </c>
      <c r="G501" s="204">
        <v>469027.38</v>
      </c>
    </row>
    <row r="502" spans="2:7" s="54" customFormat="1" ht="18" customHeight="1">
      <c r="B502" s="205">
        <v>2014</v>
      </c>
      <c r="C502" s="206" t="s">
        <v>59</v>
      </c>
      <c r="D502" s="206" t="s">
        <v>91</v>
      </c>
      <c r="E502" s="207">
        <v>16522</v>
      </c>
      <c r="F502" s="207">
        <v>223950.74</v>
      </c>
      <c r="G502" s="207">
        <v>1026899.12</v>
      </c>
    </row>
    <row r="503" spans="2:7" s="54" customFormat="1" ht="18" customHeight="1">
      <c r="B503" s="202">
        <v>2014</v>
      </c>
      <c r="C503" s="203" t="s">
        <v>59</v>
      </c>
      <c r="D503" s="203" t="s">
        <v>92</v>
      </c>
      <c r="E503" s="204">
        <v>14519</v>
      </c>
      <c r="F503" s="204">
        <v>169343.75</v>
      </c>
      <c r="G503" s="204">
        <v>778789.18</v>
      </c>
    </row>
    <row r="504" spans="2:7" s="54" customFormat="1" ht="18" customHeight="1">
      <c r="B504" s="205">
        <v>2014</v>
      </c>
      <c r="C504" s="206" t="s">
        <v>59</v>
      </c>
      <c r="D504" s="206" t="s">
        <v>93</v>
      </c>
      <c r="E504" s="207">
        <v>52533</v>
      </c>
      <c r="F504" s="207">
        <v>440279.95</v>
      </c>
      <c r="G504" s="207">
        <v>2023103.46</v>
      </c>
    </row>
    <row r="505" spans="2:7" s="54" customFormat="1" ht="18" customHeight="1">
      <c r="B505" s="202">
        <v>2014</v>
      </c>
      <c r="C505" s="203" t="s">
        <v>59</v>
      </c>
      <c r="D505" s="203" t="s">
        <v>94</v>
      </c>
      <c r="E505" s="204">
        <v>146509</v>
      </c>
      <c r="F505" s="204">
        <v>1414803.66</v>
      </c>
      <c r="G505" s="204">
        <v>6503541.5</v>
      </c>
    </row>
    <row r="506" spans="2:7" s="54" customFormat="1" ht="18" customHeight="1">
      <c r="B506" s="205">
        <v>2014</v>
      </c>
      <c r="C506" s="206" t="s">
        <v>59</v>
      </c>
      <c r="D506" s="206" t="s">
        <v>95</v>
      </c>
      <c r="E506" s="207">
        <v>13886</v>
      </c>
      <c r="F506" s="207">
        <v>114617.57</v>
      </c>
      <c r="G506" s="207">
        <v>527072.64</v>
      </c>
    </row>
    <row r="507" spans="2:7" s="54" customFormat="1" ht="18" customHeight="1">
      <c r="B507" s="202">
        <v>2014</v>
      </c>
      <c r="C507" s="203" t="s">
        <v>59</v>
      </c>
      <c r="D507" s="203" t="s">
        <v>96</v>
      </c>
      <c r="E507" s="204">
        <v>38886</v>
      </c>
      <c r="F507" s="204">
        <v>339403.74</v>
      </c>
      <c r="G507" s="204">
        <v>1557471.88</v>
      </c>
    </row>
    <row r="508" spans="2:7" s="54" customFormat="1" ht="18" customHeight="1">
      <c r="B508" s="205">
        <v>2014</v>
      </c>
      <c r="C508" s="206" t="s">
        <v>59</v>
      </c>
      <c r="D508" s="206" t="s">
        <v>97</v>
      </c>
      <c r="E508" s="207">
        <v>62381</v>
      </c>
      <c r="F508" s="207">
        <v>846391.97</v>
      </c>
      <c r="G508" s="207">
        <v>3892298.9736000001</v>
      </c>
    </row>
    <row r="509" spans="2:7" s="54" customFormat="1" ht="18" customHeight="1">
      <c r="B509" s="202">
        <v>2014</v>
      </c>
      <c r="C509" s="203" t="s">
        <v>59</v>
      </c>
      <c r="D509" s="203" t="s">
        <v>98</v>
      </c>
      <c r="E509" s="204">
        <v>63</v>
      </c>
      <c r="F509" s="204">
        <v>622.16999999999996</v>
      </c>
      <c r="G509" s="204">
        <v>2860.12</v>
      </c>
    </row>
    <row r="510" spans="2:7" s="54" customFormat="1" ht="18" customHeight="1">
      <c r="B510" s="205">
        <v>2014</v>
      </c>
      <c r="C510" s="206" t="s">
        <v>59</v>
      </c>
      <c r="D510" s="206" t="s">
        <v>99</v>
      </c>
      <c r="E510" s="207">
        <v>929</v>
      </c>
      <c r="F510" s="207">
        <v>9230.1200000000008</v>
      </c>
      <c r="G510" s="207">
        <v>42476.12</v>
      </c>
    </row>
    <row r="511" spans="2:7" s="54" customFormat="1" ht="18" customHeight="1">
      <c r="B511" s="202">
        <v>2014</v>
      </c>
      <c r="C511" s="203" t="s">
        <v>59</v>
      </c>
      <c r="D511" s="203" t="s">
        <v>100</v>
      </c>
      <c r="E511" s="204">
        <v>31752</v>
      </c>
      <c r="F511" s="204">
        <v>396997.93</v>
      </c>
      <c r="G511" s="204">
        <v>1825282.92</v>
      </c>
    </row>
    <row r="512" spans="2:7" s="54" customFormat="1" ht="18" customHeight="1">
      <c r="B512" s="205">
        <v>2014</v>
      </c>
      <c r="C512" s="206" t="s">
        <v>59</v>
      </c>
      <c r="D512" s="206" t="s">
        <v>101</v>
      </c>
      <c r="E512" s="207">
        <v>12</v>
      </c>
      <c r="F512" s="207">
        <v>33.68</v>
      </c>
      <c r="G512" s="207">
        <v>154.91999999999999</v>
      </c>
    </row>
    <row r="513" spans="2:7" s="54" customFormat="1" ht="18" customHeight="1">
      <c r="B513" s="202">
        <v>2014</v>
      </c>
      <c r="C513" s="203" t="s">
        <v>60</v>
      </c>
      <c r="D513" s="203" t="s">
        <v>88</v>
      </c>
      <c r="E513" s="204">
        <v>74</v>
      </c>
      <c r="F513" s="204">
        <v>2480.9699999999998</v>
      </c>
      <c r="G513" s="204">
        <v>3107</v>
      </c>
    </row>
    <row r="514" spans="2:7" s="54" customFormat="1" ht="18" customHeight="1">
      <c r="B514" s="205">
        <v>2014</v>
      </c>
      <c r="C514" s="206" t="s">
        <v>60</v>
      </c>
      <c r="D514" s="206" t="s">
        <v>89</v>
      </c>
      <c r="E514" s="207">
        <v>118</v>
      </c>
      <c r="F514" s="207">
        <v>3166.19</v>
      </c>
      <c r="G514" s="207">
        <v>2765.36</v>
      </c>
    </row>
    <row r="515" spans="2:7" s="54" customFormat="1" ht="18" customHeight="1">
      <c r="B515" s="202">
        <v>2014</v>
      </c>
      <c r="C515" s="203" t="s">
        <v>60</v>
      </c>
      <c r="D515" s="203" t="s">
        <v>90</v>
      </c>
      <c r="E515" s="204">
        <v>66</v>
      </c>
      <c r="F515" s="204">
        <v>1015.29</v>
      </c>
      <c r="G515" s="204">
        <v>1270</v>
      </c>
    </row>
    <row r="516" spans="2:7" s="54" customFormat="1" ht="18" customHeight="1">
      <c r="B516" s="205">
        <v>2014</v>
      </c>
      <c r="C516" s="206" t="s">
        <v>60</v>
      </c>
      <c r="D516" s="206" t="s">
        <v>91</v>
      </c>
      <c r="E516" s="207">
        <v>78</v>
      </c>
      <c r="F516" s="207">
        <v>2912.2</v>
      </c>
      <c r="G516" s="207">
        <v>2119</v>
      </c>
    </row>
    <row r="517" spans="2:7" s="54" customFormat="1" ht="18" customHeight="1">
      <c r="B517" s="202">
        <v>2014</v>
      </c>
      <c r="C517" s="203" t="s">
        <v>60</v>
      </c>
      <c r="D517" s="203" t="s">
        <v>92</v>
      </c>
      <c r="E517" s="204">
        <v>32</v>
      </c>
      <c r="F517" s="204">
        <v>568.94000000000005</v>
      </c>
      <c r="G517" s="204">
        <v>711</v>
      </c>
    </row>
    <row r="518" spans="2:7" s="54" customFormat="1" ht="18" customHeight="1">
      <c r="B518" s="205">
        <v>2014</v>
      </c>
      <c r="C518" s="206" t="s">
        <v>60</v>
      </c>
      <c r="D518" s="206" t="s">
        <v>93</v>
      </c>
      <c r="E518" s="207">
        <v>408</v>
      </c>
      <c r="F518" s="207">
        <v>9125.41</v>
      </c>
      <c r="G518" s="207">
        <v>10378.84</v>
      </c>
    </row>
    <row r="519" spans="2:7" s="54" customFormat="1" ht="18" customHeight="1">
      <c r="B519" s="202">
        <v>2014</v>
      </c>
      <c r="C519" s="203" t="s">
        <v>60</v>
      </c>
      <c r="D519" s="203" t="s">
        <v>94</v>
      </c>
      <c r="E519" s="204">
        <v>356</v>
      </c>
      <c r="F519" s="204">
        <v>11724.03</v>
      </c>
      <c r="G519" s="204">
        <v>7420.38</v>
      </c>
    </row>
    <row r="520" spans="2:7" s="54" customFormat="1" ht="18" customHeight="1">
      <c r="B520" s="205">
        <v>2014</v>
      </c>
      <c r="C520" s="206" t="s">
        <v>60</v>
      </c>
      <c r="D520" s="206" t="s">
        <v>95</v>
      </c>
      <c r="E520" s="207">
        <v>177</v>
      </c>
      <c r="F520" s="207">
        <v>5402.17</v>
      </c>
      <c r="G520" s="207">
        <v>5645.64</v>
      </c>
    </row>
    <row r="521" spans="2:7" s="54" customFormat="1" ht="18" customHeight="1">
      <c r="B521" s="202">
        <v>2014</v>
      </c>
      <c r="C521" s="203" t="s">
        <v>60</v>
      </c>
      <c r="D521" s="203" t="s">
        <v>96</v>
      </c>
      <c r="E521" s="204">
        <v>391</v>
      </c>
      <c r="F521" s="204">
        <v>27916.89</v>
      </c>
      <c r="G521" s="204">
        <v>7400.78</v>
      </c>
    </row>
    <row r="522" spans="2:7" s="54" customFormat="1" ht="18" customHeight="1">
      <c r="B522" s="205">
        <v>2014</v>
      </c>
      <c r="C522" s="206" t="s">
        <v>60</v>
      </c>
      <c r="D522" s="206" t="s">
        <v>97</v>
      </c>
      <c r="E522" s="207">
        <v>314</v>
      </c>
      <c r="F522" s="207">
        <v>7809.73</v>
      </c>
      <c r="G522" s="207">
        <v>9537.84</v>
      </c>
    </row>
    <row r="523" spans="2:7" s="54" customFormat="1" ht="18" customHeight="1">
      <c r="B523" s="202">
        <v>2014</v>
      </c>
      <c r="C523" s="203" t="s">
        <v>60</v>
      </c>
      <c r="D523" s="203" t="s">
        <v>98</v>
      </c>
      <c r="E523" s="204">
        <v>23</v>
      </c>
      <c r="F523" s="204">
        <v>1650</v>
      </c>
      <c r="G523" s="204">
        <v>75</v>
      </c>
    </row>
    <row r="524" spans="2:7" s="54" customFormat="1" ht="18" customHeight="1">
      <c r="B524" s="205">
        <v>2014</v>
      </c>
      <c r="C524" s="206" t="s">
        <v>60</v>
      </c>
      <c r="D524" s="206" t="s">
        <v>99</v>
      </c>
      <c r="E524" s="207">
        <v>12</v>
      </c>
      <c r="F524" s="207">
        <v>614.35</v>
      </c>
      <c r="G524" s="207">
        <v>770</v>
      </c>
    </row>
    <row r="525" spans="2:7" s="54" customFormat="1" ht="18" customHeight="1">
      <c r="B525" s="202">
        <v>2014</v>
      </c>
      <c r="C525" s="203" t="s">
        <v>60</v>
      </c>
      <c r="D525" s="203" t="s">
        <v>100</v>
      </c>
      <c r="E525" s="204">
        <v>116</v>
      </c>
      <c r="F525" s="204">
        <v>4400.91</v>
      </c>
      <c r="G525" s="204">
        <v>2322</v>
      </c>
    </row>
    <row r="526" spans="2:7" s="54" customFormat="1" ht="18" customHeight="1">
      <c r="B526" s="205">
        <v>2015</v>
      </c>
      <c r="C526" s="206" t="s">
        <v>56</v>
      </c>
      <c r="D526" s="206" t="s">
        <v>88</v>
      </c>
      <c r="E526" s="207">
        <v>118</v>
      </c>
      <c r="F526" s="207">
        <v>6143.29</v>
      </c>
      <c r="G526" s="207">
        <v>2048.8249999999998</v>
      </c>
    </row>
    <row r="527" spans="2:7" s="54" customFormat="1" ht="18" customHeight="1">
      <c r="B527" s="202">
        <v>2015</v>
      </c>
      <c r="C527" s="203" t="s">
        <v>56</v>
      </c>
      <c r="D527" s="203" t="s">
        <v>89</v>
      </c>
      <c r="E527" s="204">
        <v>180</v>
      </c>
      <c r="F527" s="204">
        <v>2854.56</v>
      </c>
      <c r="G527" s="204">
        <v>1705.4</v>
      </c>
    </row>
    <row r="528" spans="2:7" s="54" customFormat="1" ht="18" customHeight="1">
      <c r="B528" s="205">
        <v>2015</v>
      </c>
      <c r="C528" s="206" t="s">
        <v>56</v>
      </c>
      <c r="D528" s="206" t="s">
        <v>90</v>
      </c>
      <c r="E528" s="207">
        <v>717</v>
      </c>
      <c r="F528" s="207">
        <v>10350.44</v>
      </c>
      <c r="G528" s="207">
        <v>7041.55</v>
      </c>
    </row>
    <row r="529" spans="2:7" s="54" customFormat="1" ht="18" customHeight="1">
      <c r="B529" s="202">
        <v>2015</v>
      </c>
      <c r="C529" s="203" t="s">
        <v>56</v>
      </c>
      <c r="D529" s="203" t="s">
        <v>91</v>
      </c>
      <c r="E529" s="204">
        <v>446</v>
      </c>
      <c r="F529" s="204">
        <v>10968.75</v>
      </c>
      <c r="G529" s="204">
        <v>7879.6</v>
      </c>
    </row>
    <row r="530" spans="2:7" s="54" customFormat="1" ht="18" customHeight="1">
      <c r="B530" s="205">
        <v>2015</v>
      </c>
      <c r="C530" s="206" t="s">
        <v>56</v>
      </c>
      <c r="D530" s="206" t="s">
        <v>92</v>
      </c>
      <c r="E530" s="207">
        <v>1406</v>
      </c>
      <c r="F530" s="207">
        <v>26246.34</v>
      </c>
      <c r="G530" s="207">
        <v>35558.8500525001</v>
      </c>
    </row>
    <row r="531" spans="2:7" s="54" customFormat="1" ht="18" customHeight="1">
      <c r="B531" s="202">
        <v>2015</v>
      </c>
      <c r="C531" s="203" t="s">
        <v>56</v>
      </c>
      <c r="D531" s="203" t="s">
        <v>93</v>
      </c>
      <c r="E531" s="204">
        <v>1668</v>
      </c>
      <c r="F531" s="204">
        <v>30718.54</v>
      </c>
      <c r="G531" s="204">
        <v>10248</v>
      </c>
    </row>
    <row r="532" spans="2:7" s="54" customFormat="1" ht="18" customHeight="1">
      <c r="B532" s="205">
        <v>2015</v>
      </c>
      <c r="C532" s="206" t="s">
        <v>56</v>
      </c>
      <c r="D532" s="206" t="s">
        <v>94</v>
      </c>
      <c r="E532" s="207">
        <v>1376</v>
      </c>
      <c r="F532" s="207">
        <v>25037.38</v>
      </c>
      <c r="G532" s="207">
        <v>18013.150052500099</v>
      </c>
    </row>
    <row r="533" spans="2:7" s="54" customFormat="1" ht="18" customHeight="1">
      <c r="B533" s="202">
        <v>2015</v>
      </c>
      <c r="C533" s="203" t="s">
        <v>56</v>
      </c>
      <c r="D533" s="203" t="s">
        <v>95</v>
      </c>
      <c r="E533" s="204">
        <v>613</v>
      </c>
      <c r="F533" s="204">
        <v>8063.55</v>
      </c>
      <c r="G533" s="204">
        <v>3500.25</v>
      </c>
    </row>
    <row r="534" spans="2:7" s="54" customFormat="1" ht="18" customHeight="1">
      <c r="B534" s="205">
        <v>2015</v>
      </c>
      <c r="C534" s="206" t="s">
        <v>56</v>
      </c>
      <c r="D534" s="206" t="s">
        <v>96</v>
      </c>
      <c r="E534" s="207">
        <v>1459</v>
      </c>
      <c r="F534" s="207">
        <v>51029.4</v>
      </c>
      <c r="G534" s="207">
        <v>19687.75</v>
      </c>
    </row>
    <row r="535" spans="2:7" s="54" customFormat="1" ht="18" customHeight="1">
      <c r="B535" s="202">
        <v>2015</v>
      </c>
      <c r="C535" s="203" t="s">
        <v>56</v>
      </c>
      <c r="D535" s="203" t="s">
        <v>97</v>
      </c>
      <c r="E535" s="204">
        <v>4937</v>
      </c>
      <c r="F535" s="204">
        <v>75499.839999999997</v>
      </c>
      <c r="G535" s="204">
        <v>69463.625078750207</v>
      </c>
    </row>
    <row r="536" spans="2:7" s="54" customFormat="1" ht="18" customHeight="1">
      <c r="B536" s="205">
        <v>2015</v>
      </c>
      <c r="C536" s="206" t="s">
        <v>56</v>
      </c>
      <c r="D536" s="206" t="s">
        <v>98</v>
      </c>
      <c r="E536" s="207">
        <v>2</v>
      </c>
      <c r="F536" s="207">
        <v>39.51</v>
      </c>
      <c r="G536" s="207">
        <v>8.4</v>
      </c>
    </row>
    <row r="537" spans="2:7" s="54" customFormat="1" ht="18" customHeight="1">
      <c r="B537" s="202">
        <v>2015</v>
      </c>
      <c r="C537" s="203" t="s">
        <v>56</v>
      </c>
      <c r="D537" s="203" t="s">
        <v>99</v>
      </c>
      <c r="E537" s="204">
        <v>128</v>
      </c>
      <c r="F537" s="204">
        <v>1729.84</v>
      </c>
      <c r="G537" s="204">
        <v>853.7</v>
      </c>
    </row>
    <row r="538" spans="2:7" s="54" customFormat="1" ht="18" customHeight="1">
      <c r="B538" s="205">
        <v>2015</v>
      </c>
      <c r="C538" s="206" t="s">
        <v>56</v>
      </c>
      <c r="D538" s="206" t="s">
        <v>100</v>
      </c>
      <c r="E538" s="207">
        <v>658</v>
      </c>
      <c r="F538" s="207">
        <v>9884.8700000000008</v>
      </c>
      <c r="G538" s="207">
        <v>10317.549999999999</v>
      </c>
    </row>
    <row r="539" spans="2:7" s="54" customFormat="1" ht="18" customHeight="1">
      <c r="B539" s="202">
        <v>2015</v>
      </c>
      <c r="C539" s="203" t="s">
        <v>56</v>
      </c>
      <c r="D539" s="203" t="s">
        <v>101</v>
      </c>
      <c r="E539" s="204">
        <v>76</v>
      </c>
      <c r="F539" s="204">
        <v>470.06</v>
      </c>
      <c r="G539" s="204">
        <v>747</v>
      </c>
    </row>
    <row r="540" spans="2:7" s="54" customFormat="1" ht="18" customHeight="1">
      <c r="B540" s="205">
        <v>2015</v>
      </c>
      <c r="C540" s="206" t="s">
        <v>57</v>
      </c>
      <c r="D540" s="206" t="s">
        <v>88</v>
      </c>
      <c r="E540" s="207">
        <v>1634</v>
      </c>
      <c r="F540" s="207">
        <v>55019.83</v>
      </c>
      <c r="G540" s="207">
        <v>18009</v>
      </c>
    </row>
    <row r="541" spans="2:7" s="54" customFormat="1" ht="18" customHeight="1">
      <c r="B541" s="202">
        <v>2015</v>
      </c>
      <c r="C541" s="203" t="s">
        <v>57</v>
      </c>
      <c r="D541" s="203" t="s">
        <v>89</v>
      </c>
      <c r="E541" s="204">
        <v>2074</v>
      </c>
      <c r="F541" s="204">
        <v>100487.63</v>
      </c>
      <c r="G541" s="204">
        <v>34751.25</v>
      </c>
    </row>
    <row r="542" spans="2:7" s="54" customFormat="1" ht="18" customHeight="1">
      <c r="B542" s="205">
        <v>2015</v>
      </c>
      <c r="C542" s="206" t="s">
        <v>57</v>
      </c>
      <c r="D542" s="206" t="s">
        <v>90</v>
      </c>
      <c r="E542" s="207">
        <v>115</v>
      </c>
      <c r="F542" s="207">
        <v>3488.59</v>
      </c>
      <c r="G542" s="207">
        <v>1236.25</v>
      </c>
    </row>
    <row r="543" spans="2:7" s="54" customFormat="1" ht="18" customHeight="1">
      <c r="B543" s="202">
        <v>2015</v>
      </c>
      <c r="C543" s="203" t="s">
        <v>57</v>
      </c>
      <c r="D543" s="203" t="s">
        <v>91</v>
      </c>
      <c r="E543" s="204">
        <v>3241</v>
      </c>
      <c r="F543" s="204">
        <v>212259.71</v>
      </c>
      <c r="G543" s="204">
        <v>72638.75</v>
      </c>
    </row>
    <row r="544" spans="2:7" s="54" customFormat="1" ht="18" customHeight="1">
      <c r="B544" s="205">
        <v>2015</v>
      </c>
      <c r="C544" s="206" t="s">
        <v>57</v>
      </c>
      <c r="D544" s="206" t="s">
        <v>92</v>
      </c>
      <c r="E544" s="207">
        <v>1542</v>
      </c>
      <c r="F544" s="207">
        <v>121787.97</v>
      </c>
      <c r="G544" s="207">
        <v>43027</v>
      </c>
    </row>
    <row r="545" spans="2:7" s="54" customFormat="1" ht="18" customHeight="1">
      <c r="B545" s="202">
        <v>2015</v>
      </c>
      <c r="C545" s="203" t="s">
        <v>57</v>
      </c>
      <c r="D545" s="203" t="s">
        <v>93</v>
      </c>
      <c r="E545" s="204">
        <v>9873</v>
      </c>
      <c r="F545" s="204">
        <v>404755.43</v>
      </c>
      <c r="G545" s="204">
        <v>138387.5</v>
      </c>
    </row>
    <row r="546" spans="2:7" s="54" customFormat="1" ht="18" customHeight="1">
      <c r="B546" s="205">
        <v>2015</v>
      </c>
      <c r="C546" s="206" t="s">
        <v>57</v>
      </c>
      <c r="D546" s="206" t="s">
        <v>94</v>
      </c>
      <c r="E546" s="207">
        <v>27318</v>
      </c>
      <c r="F546" s="207">
        <v>1407527.82</v>
      </c>
      <c r="G546" s="207">
        <v>489269.125</v>
      </c>
    </row>
    <row r="547" spans="2:7" s="54" customFormat="1" ht="18" customHeight="1">
      <c r="B547" s="202">
        <v>2015</v>
      </c>
      <c r="C547" s="203" t="s">
        <v>57</v>
      </c>
      <c r="D547" s="203" t="s">
        <v>95</v>
      </c>
      <c r="E547" s="204">
        <v>3594</v>
      </c>
      <c r="F547" s="204">
        <v>149932.54999999999</v>
      </c>
      <c r="G547" s="204">
        <v>50682.75</v>
      </c>
    </row>
    <row r="548" spans="2:7" s="54" customFormat="1" ht="18" customHeight="1">
      <c r="B548" s="205">
        <v>2015</v>
      </c>
      <c r="C548" s="206" t="s">
        <v>57</v>
      </c>
      <c r="D548" s="206" t="s">
        <v>96</v>
      </c>
      <c r="E548" s="207">
        <v>13679</v>
      </c>
      <c r="F548" s="207">
        <v>853977.96</v>
      </c>
      <c r="G548" s="207">
        <v>299723.39</v>
      </c>
    </row>
    <row r="549" spans="2:7" s="54" customFormat="1" ht="18" customHeight="1">
      <c r="B549" s="202">
        <v>2015</v>
      </c>
      <c r="C549" s="203" t="s">
        <v>57</v>
      </c>
      <c r="D549" s="203" t="s">
        <v>97</v>
      </c>
      <c r="E549" s="204">
        <v>9673</v>
      </c>
      <c r="F549" s="204">
        <v>474759.27</v>
      </c>
      <c r="G549" s="204">
        <v>160157.32</v>
      </c>
    </row>
    <row r="550" spans="2:7" s="54" customFormat="1" ht="18" customHeight="1">
      <c r="B550" s="205">
        <v>2015</v>
      </c>
      <c r="C550" s="206" t="s">
        <v>57</v>
      </c>
      <c r="D550" s="206" t="s">
        <v>99</v>
      </c>
      <c r="E550" s="207">
        <v>130</v>
      </c>
      <c r="F550" s="207">
        <v>6782.26</v>
      </c>
      <c r="G550" s="207">
        <v>2226.25</v>
      </c>
    </row>
    <row r="551" spans="2:7" s="54" customFormat="1" ht="18" customHeight="1">
      <c r="B551" s="202">
        <v>2015</v>
      </c>
      <c r="C551" s="203" t="s">
        <v>57</v>
      </c>
      <c r="D551" s="203" t="s">
        <v>100</v>
      </c>
      <c r="E551" s="204">
        <v>182</v>
      </c>
      <c r="F551" s="204">
        <v>8880.67</v>
      </c>
      <c r="G551" s="204">
        <v>2968.14</v>
      </c>
    </row>
    <row r="552" spans="2:7" s="54" customFormat="1" ht="18" customHeight="1">
      <c r="B552" s="205">
        <v>2015</v>
      </c>
      <c r="C552" s="206" t="s">
        <v>57</v>
      </c>
      <c r="D552" s="206" t="s">
        <v>101</v>
      </c>
      <c r="E552" s="207">
        <v>15</v>
      </c>
      <c r="F552" s="207">
        <v>288.45999999999998</v>
      </c>
      <c r="G552" s="207">
        <v>95</v>
      </c>
    </row>
    <row r="553" spans="2:7" s="54" customFormat="1" ht="18" customHeight="1">
      <c r="B553" s="202">
        <v>2015</v>
      </c>
      <c r="C553" s="203" t="s">
        <v>58</v>
      </c>
      <c r="D553" s="203" t="s">
        <v>88</v>
      </c>
      <c r="E553" s="204">
        <v>24</v>
      </c>
      <c r="F553" s="204">
        <v>1196.68</v>
      </c>
      <c r="G553" s="204">
        <v>166</v>
      </c>
    </row>
    <row r="554" spans="2:7" s="54" customFormat="1" ht="18" customHeight="1">
      <c r="B554" s="205">
        <v>2015</v>
      </c>
      <c r="C554" s="206" t="s">
        <v>58</v>
      </c>
      <c r="D554" s="206" t="s">
        <v>89</v>
      </c>
      <c r="E554" s="207">
        <v>60</v>
      </c>
      <c r="F554" s="207">
        <v>3426.29</v>
      </c>
      <c r="G554" s="207">
        <v>475.28571428571399</v>
      </c>
    </row>
    <row r="555" spans="2:7" s="54" customFormat="1" ht="18" customHeight="1">
      <c r="B555" s="202">
        <v>2015</v>
      </c>
      <c r="C555" s="203" t="s">
        <v>58</v>
      </c>
      <c r="D555" s="203" t="s">
        <v>90</v>
      </c>
      <c r="E555" s="204">
        <v>16</v>
      </c>
      <c r="F555" s="204">
        <v>908.32</v>
      </c>
      <c r="G555" s="204">
        <v>126</v>
      </c>
    </row>
    <row r="556" spans="2:7" s="54" customFormat="1" ht="18" customHeight="1">
      <c r="B556" s="205">
        <v>2015</v>
      </c>
      <c r="C556" s="206" t="s">
        <v>58</v>
      </c>
      <c r="D556" s="206" t="s">
        <v>91</v>
      </c>
      <c r="E556" s="207">
        <v>20</v>
      </c>
      <c r="F556" s="207">
        <v>1300.68</v>
      </c>
      <c r="G556" s="207">
        <v>180.42857142857099</v>
      </c>
    </row>
    <row r="557" spans="2:7" s="54" customFormat="1" ht="18" customHeight="1">
      <c r="B557" s="202">
        <v>2015</v>
      </c>
      <c r="C557" s="203" t="s">
        <v>58</v>
      </c>
      <c r="D557" s="203" t="s">
        <v>92</v>
      </c>
      <c r="E557" s="204">
        <v>1</v>
      </c>
      <c r="F557" s="204">
        <v>12.36</v>
      </c>
      <c r="G557" s="204">
        <v>1.71428571428571</v>
      </c>
    </row>
    <row r="558" spans="2:7" s="54" customFormat="1" ht="18" customHeight="1">
      <c r="B558" s="205">
        <v>2015</v>
      </c>
      <c r="C558" s="206" t="s">
        <v>58</v>
      </c>
      <c r="D558" s="206" t="s">
        <v>93</v>
      </c>
      <c r="E558" s="207">
        <v>37</v>
      </c>
      <c r="F558" s="207">
        <v>3414.91</v>
      </c>
      <c r="G558" s="207">
        <v>473.71428571428601</v>
      </c>
    </row>
    <row r="559" spans="2:7" s="54" customFormat="1" ht="18" customHeight="1">
      <c r="B559" s="202">
        <v>2015</v>
      </c>
      <c r="C559" s="203" t="s">
        <v>58</v>
      </c>
      <c r="D559" s="203" t="s">
        <v>94</v>
      </c>
      <c r="E559" s="204">
        <v>12</v>
      </c>
      <c r="F559" s="204">
        <v>324.42</v>
      </c>
      <c r="G559" s="204">
        <v>45</v>
      </c>
    </row>
    <row r="560" spans="2:7" s="54" customFormat="1" ht="18" customHeight="1">
      <c r="B560" s="205">
        <v>2015</v>
      </c>
      <c r="C560" s="206" t="s">
        <v>58</v>
      </c>
      <c r="D560" s="206" t="s">
        <v>95</v>
      </c>
      <c r="E560" s="207">
        <v>23</v>
      </c>
      <c r="F560" s="207">
        <v>1658.05</v>
      </c>
      <c r="G560" s="207">
        <v>230</v>
      </c>
    </row>
    <row r="561" spans="2:7" s="54" customFormat="1" ht="18" customHeight="1">
      <c r="B561" s="202">
        <v>2015</v>
      </c>
      <c r="C561" s="203" t="s">
        <v>58</v>
      </c>
      <c r="D561" s="203" t="s">
        <v>96</v>
      </c>
      <c r="E561" s="204">
        <v>31</v>
      </c>
      <c r="F561" s="204">
        <v>2537.5</v>
      </c>
      <c r="G561" s="204">
        <v>352</v>
      </c>
    </row>
    <row r="562" spans="2:7" s="54" customFormat="1" ht="18" customHeight="1">
      <c r="B562" s="205">
        <v>2015</v>
      </c>
      <c r="C562" s="206" t="s">
        <v>58</v>
      </c>
      <c r="D562" s="206" t="s">
        <v>97</v>
      </c>
      <c r="E562" s="207">
        <v>225</v>
      </c>
      <c r="F562" s="207">
        <v>10743.63</v>
      </c>
      <c r="G562" s="207">
        <v>1490.2857142857099</v>
      </c>
    </row>
    <row r="563" spans="2:7" s="54" customFormat="1" ht="18" customHeight="1">
      <c r="B563" s="202">
        <v>2015</v>
      </c>
      <c r="C563" s="203" t="s">
        <v>58</v>
      </c>
      <c r="D563" s="203" t="s">
        <v>100</v>
      </c>
      <c r="E563" s="204">
        <v>18</v>
      </c>
      <c r="F563" s="204">
        <v>623.08000000000004</v>
      </c>
      <c r="G563" s="204">
        <v>86.428571428571402</v>
      </c>
    </row>
    <row r="564" spans="2:7" s="54" customFormat="1" ht="18" customHeight="1">
      <c r="B564" s="205">
        <v>2015</v>
      </c>
      <c r="C564" s="206" t="s">
        <v>58</v>
      </c>
      <c r="D564" s="206" t="s">
        <v>101</v>
      </c>
      <c r="E564" s="207">
        <v>7</v>
      </c>
      <c r="F564" s="207">
        <v>175.09</v>
      </c>
      <c r="G564" s="207">
        <v>24.285714285714299</v>
      </c>
    </row>
    <row r="565" spans="2:7" s="54" customFormat="1" ht="18" customHeight="1">
      <c r="B565" s="202">
        <v>2015</v>
      </c>
      <c r="C565" s="203" t="s">
        <v>59</v>
      </c>
      <c r="D565" s="203" t="s">
        <v>88</v>
      </c>
      <c r="E565" s="204">
        <v>33958</v>
      </c>
      <c r="F565" s="204">
        <v>392874.68</v>
      </c>
      <c r="G565" s="204">
        <v>1903154.76</v>
      </c>
    </row>
    <row r="566" spans="2:7" s="54" customFormat="1" ht="18" customHeight="1">
      <c r="B566" s="205">
        <v>2015</v>
      </c>
      <c r="C566" s="206" t="s">
        <v>59</v>
      </c>
      <c r="D566" s="206" t="s">
        <v>89</v>
      </c>
      <c r="E566" s="207">
        <v>3055</v>
      </c>
      <c r="F566" s="207">
        <v>24869.23</v>
      </c>
      <c r="G566" s="207">
        <v>120445.28</v>
      </c>
    </row>
    <row r="567" spans="2:7" s="54" customFormat="1" ht="18" customHeight="1">
      <c r="B567" s="202">
        <v>2015</v>
      </c>
      <c r="C567" s="203" t="s">
        <v>59</v>
      </c>
      <c r="D567" s="203" t="s">
        <v>90</v>
      </c>
      <c r="E567" s="204">
        <v>14872</v>
      </c>
      <c r="F567" s="204">
        <v>95760.25</v>
      </c>
      <c r="G567" s="204">
        <v>463731.72</v>
      </c>
    </row>
    <row r="568" spans="2:7" s="54" customFormat="1" ht="18" customHeight="1">
      <c r="B568" s="205">
        <v>2015</v>
      </c>
      <c r="C568" s="206" t="s">
        <v>59</v>
      </c>
      <c r="D568" s="206" t="s">
        <v>91</v>
      </c>
      <c r="E568" s="207">
        <v>17731</v>
      </c>
      <c r="F568" s="207">
        <v>228038.66</v>
      </c>
      <c r="G568" s="207">
        <v>1102180.8999999999</v>
      </c>
    </row>
    <row r="569" spans="2:7" s="54" customFormat="1" ht="18" customHeight="1">
      <c r="B569" s="202">
        <v>2015</v>
      </c>
      <c r="C569" s="203" t="s">
        <v>59</v>
      </c>
      <c r="D569" s="203" t="s">
        <v>92</v>
      </c>
      <c r="E569" s="204">
        <v>14274</v>
      </c>
      <c r="F569" s="204">
        <v>160343.53</v>
      </c>
      <c r="G569" s="204">
        <v>776479.44</v>
      </c>
    </row>
    <row r="570" spans="2:7" s="54" customFormat="1" ht="18" customHeight="1">
      <c r="B570" s="205">
        <v>2015</v>
      </c>
      <c r="C570" s="206" t="s">
        <v>59</v>
      </c>
      <c r="D570" s="206" t="s">
        <v>93</v>
      </c>
      <c r="E570" s="207">
        <v>55602</v>
      </c>
      <c r="F570" s="207">
        <v>430585.84</v>
      </c>
      <c r="G570" s="207">
        <v>2084102.92</v>
      </c>
    </row>
    <row r="571" spans="2:7" s="54" customFormat="1" ht="18" customHeight="1">
      <c r="B571" s="202">
        <v>2015</v>
      </c>
      <c r="C571" s="203" t="s">
        <v>59</v>
      </c>
      <c r="D571" s="203" t="s">
        <v>94</v>
      </c>
      <c r="E571" s="204">
        <v>145945</v>
      </c>
      <c r="F571" s="204">
        <v>1318984.3500000001</v>
      </c>
      <c r="G571" s="204">
        <v>6384021.0599999996</v>
      </c>
    </row>
    <row r="572" spans="2:7" s="54" customFormat="1" ht="18" customHeight="1">
      <c r="B572" s="205">
        <v>2015</v>
      </c>
      <c r="C572" s="206" t="s">
        <v>59</v>
      </c>
      <c r="D572" s="206" t="s">
        <v>95</v>
      </c>
      <c r="E572" s="207">
        <v>14173</v>
      </c>
      <c r="F572" s="207">
        <v>114704.44</v>
      </c>
      <c r="G572" s="207">
        <v>555829.19999999995</v>
      </c>
    </row>
    <row r="573" spans="2:7" s="54" customFormat="1" ht="18" customHeight="1">
      <c r="B573" s="202">
        <v>2015</v>
      </c>
      <c r="C573" s="203" t="s">
        <v>59</v>
      </c>
      <c r="D573" s="203" t="s">
        <v>96</v>
      </c>
      <c r="E573" s="204">
        <v>40415</v>
      </c>
      <c r="F573" s="204">
        <v>337450.43</v>
      </c>
      <c r="G573" s="204">
        <v>1631368.72</v>
      </c>
    </row>
    <row r="574" spans="2:7" s="54" customFormat="1" ht="18" customHeight="1">
      <c r="B574" s="205">
        <v>2015</v>
      </c>
      <c r="C574" s="206" t="s">
        <v>59</v>
      </c>
      <c r="D574" s="206" t="s">
        <v>97</v>
      </c>
      <c r="E574" s="207">
        <v>61749</v>
      </c>
      <c r="F574" s="207">
        <v>759737.14</v>
      </c>
      <c r="G574" s="207">
        <v>3679328.6924000001</v>
      </c>
    </row>
    <row r="575" spans="2:7" s="54" customFormat="1" ht="18" customHeight="1">
      <c r="B575" s="202">
        <v>2015</v>
      </c>
      <c r="C575" s="203" t="s">
        <v>59</v>
      </c>
      <c r="D575" s="203" t="s">
        <v>98</v>
      </c>
      <c r="E575" s="204">
        <v>82</v>
      </c>
      <c r="F575" s="204">
        <v>784.15</v>
      </c>
      <c r="G575" s="204">
        <v>3797.24</v>
      </c>
    </row>
    <row r="576" spans="2:7" s="54" customFormat="1" ht="18" customHeight="1">
      <c r="B576" s="205">
        <v>2015</v>
      </c>
      <c r="C576" s="206" t="s">
        <v>59</v>
      </c>
      <c r="D576" s="206" t="s">
        <v>99</v>
      </c>
      <c r="E576" s="207">
        <v>923</v>
      </c>
      <c r="F576" s="207">
        <v>9221.6299999999992</v>
      </c>
      <c r="G576" s="207">
        <v>44622.52</v>
      </c>
    </row>
    <row r="577" spans="2:7" s="54" customFormat="1" ht="18" customHeight="1">
      <c r="B577" s="202">
        <v>2015</v>
      </c>
      <c r="C577" s="203" t="s">
        <v>59</v>
      </c>
      <c r="D577" s="203" t="s">
        <v>100</v>
      </c>
      <c r="E577" s="204">
        <v>30635</v>
      </c>
      <c r="F577" s="204">
        <v>358727.6</v>
      </c>
      <c r="G577" s="204">
        <v>1737058.2</v>
      </c>
    </row>
    <row r="578" spans="2:7" s="54" customFormat="1" ht="18" customHeight="1">
      <c r="B578" s="205">
        <v>2015</v>
      </c>
      <c r="C578" s="206" t="s">
        <v>59</v>
      </c>
      <c r="D578" s="206" t="s">
        <v>101</v>
      </c>
      <c r="E578" s="207">
        <v>34</v>
      </c>
      <c r="F578" s="207">
        <v>172.15</v>
      </c>
      <c r="G578" s="207">
        <v>833.72</v>
      </c>
    </row>
    <row r="579" spans="2:7" s="54" customFormat="1" ht="18" customHeight="1">
      <c r="B579" s="202">
        <v>2015</v>
      </c>
      <c r="C579" s="203" t="s">
        <v>60</v>
      </c>
      <c r="D579" s="203" t="s">
        <v>88</v>
      </c>
      <c r="E579" s="204">
        <v>109</v>
      </c>
      <c r="F579" s="204">
        <v>3673.26</v>
      </c>
      <c r="G579" s="204">
        <v>4261</v>
      </c>
    </row>
    <row r="580" spans="2:7" s="54" customFormat="1" ht="18" customHeight="1">
      <c r="B580" s="205">
        <v>2015</v>
      </c>
      <c r="C580" s="206" t="s">
        <v>60</v>
      </c>
      <c r="D580" s="206" t="s">
        <v>89</v>
      </c>
      <c r="E580" s="207">
        <v>76</v>
      </c>
      <c r="F580" s="207">
        <v>1676.59</v>
      </c>
      <c r="G580" s="207">
        <v>1899.5</v>
      </c>
    </row>
    <row r="581" spans="2:7" s="54" customFormat="1" ht="18" customHeight="1">
      <c r="B581" s="202">
        <v>2015</v>
      </c>
      <c r="C581" s="203" t="s">
        <v>60</v>
      </c>
      <c r="D581" s="203" t="s">
        <v>90</v>
      </c>
      <c r="E581" s="204">
        <v>88</v>
      </c>
      <c r="F581" s="204">
        <v>1429.73</v>
      </c>
      <c r="G581" s="204">
        <v>1521</v>
      </c>
    </row>
    <row r="582" spans="2:7" s="54" customFormat="1" ht="18" customHeight="1">
      <c r="B582" s="205">
        <v>2015</v>
      </c>
      <c r="C582" s="206" t="s">
        <v>60</v>
      </c>
      <c r="D582" s="206" t="s">
        <v>91</v>
      </c>
      <c r="E582" s="207">
        <v>62</v>
      </c>
      <c r="F582" s="207">
        <v>2414.44</v>
      </c>
      <c r="G582" s="207">
        <v>1502</v>
      </c>
    </row>
    <row r="583" spans="2:7" s="54" customFormat="1" ht="18" customHeight="1">
      <c r="B583" s="202">
        <v>2015</v>
      </c>
      <c r="C583" s="203" t="s">
        <v>60</v>
      </c>
      <c r="D583" s="203" t="s">
        <v>92</v>
      </c>
      <c r="E583" s="204">
        <v>12</v>
      </c>
      <c r="F583" s="204">
        <v>292</v>
      </c>
      <c r="G583" s="204">
        <v>309</v>
      </c>
    </row>
    <row r="584" spans="2:7" s="54" customFormat="1" ht="18" customHeight="1">
      <c r="B584" s="205">
        <v>2015</v>
      </c>
      <c r="C584" s="206" t="s">
        <v>60</v>
      </c>
      <c r="D584" s="206" t="s">
        <v>93</v>
      </c>
      <c r="E584" s="207">
        <v>375</v>
      </c>
      <c r="F584" s="207">
        <v>8049.26</v>
      </c>
      <c r="G584" s="207">
        <v>8055.28</v>
      </c>
    </row>
    <row r="585" spans="2:7" s="54" customFormat="1" ht="18" customHeight="1">
      <c r="B585" s="202">
        <v>2015</v>
      </c>
      <c r="C585" s="203" t="s">
        <v>60</v>
      </c>
      <c r="D585" s="203" t="s">
        <v>94</v>
      </c>
      <c r="E585" s="204">
        <v>491</v>
      </c>
      <c r="F585" s="204">
        <v>15382.63</v>
      </c>
      <c r="G585" s="204">
        <v>11007.64</v>
      </c>
    </row>
    <row r="586" spans="2:7" s="54" customFormat="1" ht="18" customHeight="1">
      <c r="B586" s="205">
        <v>2015</v>
      </c>
      <c r="C586" s="206" t="s">
        <v>60</v>
      </c>
      <c r="D586" s="206" t="s">
        <v>95</v>
      </c>
      <c r="E586" s="207">
        <v>134</v>
      </c>
      <c r="F586" s="207">
        <v>4442.34</v>
      </c>
      <c r="G586" s="207">
        <v>4206</v>
      </c>
    </row>
    <row r="587" spans="2:7" s="54" customFormat="1" ht="18" customHeight="1">
      <c r="B587" s="202">
        <v>2015</v>
      </c>
      <c r="C587" s="203" t="s">
        <v>60</v>
      </c>
      <c r="D587" s="203" t="s">
        <v>96</v>
      </c>
      <c r="E587" s="204">
        <v>225</v>
      </c>
      <c r="F587" s="204">
        <v>16049.33</v>
      </c>
      <c r="G587" s="204">
        <v>4677.1000000000004</v>
      </c>
    </row>
    <row r="588" spans="2:7" s="54" customFormat="1" ht="18" customHeight="1">
      <c r="B588" s="205">
        <v>2015</v>
      </c>
      <c r="C588" s="206" t="s">
        <v>60</v>
      </c>
      <c r="D588" s="206" t="s">
        <v>97</v>
      </c>
      <c r="E588" s="207">
        <v>322</v>
      </c>
      <c r="F588" s="207">
        <v>9033.91</v>
      </c>
      <c r="G588" s="207">
        <v>10400</v>
      </c>
    </row>
    <row r="589" spans="2:7" s="54" customFormat="1" ht="18" customHeight="1">
      <c r="B589" s="202">
        <v>2015</v>
      </c>
      <c r="C589" s="203" t="s">
        <v>60</v>
      </c>
      <c r="D589" s="203" t="s">
        <v>98</v>
      </c>
      <c r="E589" s="204">
        <v>19</v>
      </c>
      <c r="F589" s="204">
        <v>1518</v>
      </c>
      <c r="G589" s="204">
        <v>69</v>
      </c>
    </row>
    <row r="590" spans="2:7" s="54" customFormat="1" ht="18" customHeight="1">
      <c r="B590" s="205">
        <v>2015</v>
      </c>
      <c r="C590" s="206" t="s">
        <v>60</v>
      </c>
      <c r="D590" s="206" t="s">
        <v>99</v>
      </c>
      <c r="E590" s="207">
        <v>50</v>
      </c>
      <c r="F590" s="207">
        <v>1450.65</v>
      </c>
      <c r="G590" s="207">
        <v>1689</v>
      </c>
    </row>
    <row r="591" spans="2:7" s="54" customFormat="1" ht="18" customHeight="1">
      <c r="B591" s="202">
        <v>2015</v>
      </c>
      <c r="C591" s="203" t="s">
        <v>60</v>
      </c>
      <c r="D591" s="203" t="s">
        <v>100</v>
      </c>
      <c r="E591" s="204">
        <v>217</v>
      </c>
      <c r="F591" s="204">
        <v>8195.2800000000007</v>
      </c>
      <c r="G591" s="204">
        <v>6060</v>
      </c>
    </row>
    <row r="592" spans="2:7" s="54" customFormat="1" ht="18" customHeight="1">
      <c r="B592" s="205">
        <v>2016</v>
      </c>
      <c r="C592" s="206" t="s">
        <v>56</v>
      </c>
      <c r="D592" s="206" t="s">
        <v>88</v>
      </c>
      <c r="E592" s="207">
        <v>63</v>
      </c>
      <c r="F592" s="207">
        <v>3139.82</v>
      </c>
      <c r="G592" s="207">
        <v>1115.8</v>
      </c>
    </row>
    <row r="593" spans="2:7" s="54" customFormat="1" ht="18" customHeight="1">
      <c r="B593" s="202">
        <v>2016</v>
      </c>
      <c r="C593" s="203" t="s">
        <v>56</v>
      </c>
      <c r="D593" s="203" t="s">
        <v>89</v>
      </c>
      <c r="E593" s="204">
        <v>189</v>
      </c>
      <c r="F593" s="204">
        <v>2705.27</v>
      </c>
      <c r="G593" s="204">
        <v>2130.65</v>
      </c>
    </row>
    <row r="594" spans="2:7" s="54" customFormat="1" ht="18" customHeight="1">
      <c r="B594" s="205">
        <v>2016</v>
      </c>
      <c r="C594" s="206" t="s">
        <v>56</v>
      </c>
      <c r="D594" s="206" t="s">
        <v>90</v>
      </c>
      <c r="E594" s="207">
        <v>1154</v>
      </c>
      <c r="F594" s="207">
        <v>13860.25</v>
      </c>
      <c r="G594" s="207">
        <v>15516.5000393751</v>
      </c>
    </row>
    <row r="595" spans="2:7" s="54" customFormat="1" ht="18" customHeight="1">
      <c r="B595" s="202">
        <v>2016</v>
      </c>
      <c r="C595" s="203" t="s">
        <v>56</v>
      </c>
      <c r="D595" s="203" t="s">
        <v>91</v>
      </c>
      <c r="E595" s="204">
        <v>415</v>
      </c>
      <c r="F595" s="204">
        <v>7823.62</v>
      </c>
      <c r="G595" s="204">
        <v>7320.45</v>
      </c>
    </row>
    <row r="596" spans="2:7" s="54" customFormat="1" ht="18" customHeight="1">
      <c r="B596" s="205">
        <v>2016</v>
      </c>
      <c r="C596" s="206" t="s">
        <v>56</v>
      </c>
      <c r="D596" s="206" t="s">
        <v>92</v>
      </c>
      <c r="E596" s="207">
        <v>1564</v>
      </c>
      <c r="F596" s="207">
        <v>18431.88</v>
      </c>
      <c r="G596" s="207">
        <v>33942.600135000299</v>
      </c>
    </row>
    <row r="597" spans="2:7" s="54" customFormat="1" ht="18" customHeight="1">
      <c r="B597" s="202">
        <v>2016</v>
      </c>
      <c r="C597" s="203" t="s">
        <v>56</v>
      </c>
      <c r="D597" s="203" t="s">
        <v>93</v>
      </c>
      <c r="E597" s="204">
        <v>1319</v>
      </c>
      <c r="F597" s="204">
        <v>25675.45</v>
      </c>
      <c r="G597" s="204">
        <v>9629.7500862502202</v>
      </c>
    </row>
    <row r="598" spans="2:7" s="54" customFormat="1" ht="18" customHeight="1">
      <c r="B598" s="205">
        <v>2016</v>
      </c>
      <c r="C598" s="206" t="s">
        <v>56</v>
      </c>
      <c r="D598" s="206" t="s">
        <v>94</v>
      </c>
      <c r="E598" s="207">
        <v>1097</v>
      </c>
      <c r="F598" s="207">
        <v>16590.599999999999</v>
      </c>
      <c r="G598" s="207">
        <v>13133.650303750799</v>
      </c>
    </row>
    <row r="599" spans="2:7" s="54" customFormat="1" ht="18" customHeight="1">
      <c r="B599" s="202">
        <v>2016</v>
      </c>
      <c r="C599" s="203" t="s">
        <v>56</v>
      </c>
      <c r="D599" s="203" t="s">
        <v>95</v>
      </c>
      <c r="E599" s="204">
        <v>662</v>
      </c>
      <c r="F599" s="204">
        <v>8052.01</v>
      </c>
      <c r="G599" s="204">
        <v>5105.45</v>
      </c>
    </row>
    <row r="600" spans="2:7" s="54" customFormat="1" ht="18" customHeight="1">
      <c r="B600" s="205">
        <v>2016</v>
      </c>
      <c r="C600" s="206" t="s">
        <v>56</v>
      </c>
      <c r="D600" s="206" t="s">
        <v>96</v>
      </c>
      <c r="E600" s="207">
        <v>1303</v>
      </c>
      <c r="F600" s="207">
        <v>44455.71</v>
      </c>
      <c r="G600" s="207">
        <v>19302.75</v>
      </c>
    </row>
    <row r="601" spans="2:7" s="54" customFormat="1" ht="18" customHeight="1">
      <c r="B601" s="202">
        <v>2016</v>
      </c>
      <c r="C601" s="203" t="s">
        <v>56</v>
      </c>
      <c r="D601" s="203" t="s">
        <v>97</v>
      </c>
      <c r="E601" s="204">
        <v>10273</v>
      </c>
      <c r="F601" s="204">
        <v>91562.1</v>
      </c>
      <c r="G601" s="204">
        <v>153958.15003374999</v>
      </c>
    </row>
    <row r="602" spans="2:7" s="54" customFormat="1" ht="18" customHeight="1">
      <c r="B602" s="205">
        <v>2016</v>
      </c>
      <c r="C602" s="206" t="s">
        <v>56</v>
      </c>
      <c r="D602" s="206" t="s">
        <v>98</v>
      </c>
      <c r="E602" s="207">
        <v>1</v>
      </c>
      <c r="F602" s="207">
        <v>19.2</v>
      </c>
      <c r="G602" s="207">
        <v>4.2</v>
      </c>
    </row>
    <row r="603" spans="2:7" s="54" customFormat="1" ht="18" customHeight="1">
      <c r="B603" s="202">
        <v>2016</v>
      </c>
      <c r="C603" s="203" t="s">
        <v>56</v>
      </c>
      <c r="D603" s="203" t="s">
        <v>99</v>
      </c>
      <c r="E603" s="204">
        <v>104</v>
      </c>
      <c r="F603" s="204">
        <v>1156.1400000000001</v>
      </c>
      <c r="G603" s="204">
        <v>782.95</v>
      </c>
    </row>
    <row r="604" spans="2:7" s="54" customFormat="1" ht="28.35" customHeight="1">
      <c r="B604" s="205">
        <v>2016</v>
      </c>
      <c r="C604" s="206" t="s">
        <v>56</v>
      </c>
      <c r="D604" s="206" t="s">
        <v>100</v>
      </c>
      <c r="E604" s="207">
        <v>572</v>
      </c>
      <c r="F604" s="207">
        <v>7181.04</v>
      </c>
      <c r="G604" s="207">
        <v>10637.85</v>
      </c>
    </row>
    <row r="605" spans="2:7">
      <c r="B605" s="202">
        <v>2016</v>
      </c>
      <c r="C605" s="203" t="s">
        <v>56</v>
      </c>
      <c r="D605" s="203" t="s">
        <v>101</v>
      </c>
      <c r="E605" s="204">
        <v>38</v>
      </c>
      <c r="F605" s="204">
        <v>223.09</v>
      </c>
      <c r="G605" s="204">
        <v>225.15</v>
      </c>
    </row>
    <row r="606" spans="2:7">
      <c r="B606" s="205">
        <v>2016</v>
      </c>
      <c r="C606" s="206" t="s">
        <v>57</v>
      </c>
      <c r="D606" s="206" t="s">
        <v>88</v>
      </c>
      <c r="E606" s="207">
        <v>1075</v>
      </c>
      <c r="F606" s="207">
        <v>40791.629999999997</v>
      </c>
      <c r="G606" s="207">
        <v>13088.75</v>
      </c>
    </row>
    <row r="607" spans="2:7">
      <c r="B607" s="202">
        <v>2016</v>
      </c>
      <c r="C607" s="203" t="s">
        <v>57</v>
      </c>
      <c r="D607" s="203" t="s">
        <v>89</v>
      </c>
      <c r="E607" s="204">
        <v>1598</v>
      </c>
      <c r="F607" s="204">
        <v>74071.13</v>
      </c>
      <c r="G607" s="204">
        <v>25654.25</v>
      </c>
    </row>
    <row r="608" spans="2:7">
      <c r="B608" s="205">
        <v>2016</v>
      </c>
      <c r="C608" s="206" t="s">
        <v>57</v>
      </c>
      <c r="D608" s="206" t="s">
        <v>90</v>
      </c>
      <c r="E608" s="207">
        <v>226</v>
      </c>
      <c r="F608" s="207">
        <v>13766.3</v>
      </c>
      <c r="G608" s="207">
        <v>4875.25</v>
      </c>
    </row>
    <row r="609" spans="2:7">
      <c r="B609" s="202">
        <v>2016</v>
      </c>
      <c r="C609" s="203" t="s">
        <v>57</v>
      </c>
      <c r="D609" s="203" t="s">
        <v>91</v>
      </c>
      <c r="E609" s="204">
        <v>2517</v>
      </c>
      <c r="F609" s="204">
        <v>169392.66</v>
      </c>
      <c r="G609" s="204">
        <v>58297.375</v>
      </c>
    </row>
    <row r="610" spans="2:7">
      <c r="B610" s="205">
        <v>2016</v>
      </c>
      <c r="C610" s="206" t="s">
        <v>57</v>
      </c>
      <c r="D610" s="206" t="s">
        <v>92</v>
      </c>
      <c r="E610" s="207">
        <v>1540</v>
      </c>
      <c r="F610" s="207">
        <v>124135.88</v>
      </c>
      <c r="G610" s="207">
        <v>42869</v>
      </c>
    </row>
    <row r="611" spans="2:7">
      <c r="B611" s="202">
        <v>2016</v>
      </c>
      <c r="C611" s="203" t="s">
        <v>57</v>
      </c>
      <c r="D611" s="203" t="s">
        <v>93</v>
      </c>
      <c r="E611" s="204">
        <v>7140</v>
      </c>
      <c r="F611" s="204">
        <v>331533.8</v>
      </c>
      <c r="G611" s="204">
        <v>112250.125</v>
      </c>
    </row>
    <row r="612" spans="2:7">
      <c r="B612" s="205">
        <v>2016</v>
      </c>
      <c r="C612" s="206" t="s">
        <v>57</v>
      </c>
      <c r="D612" s="206" t="s">
        <v>94</v>
      </c>
      <c r="E612" s="207">
        <v>21013</v>
      </c>
      <c r="F612" s="207">
        <v>1128325.6599999999</v>
      </c>
      <c r="G612" s="207">
        <v>391402.375</v>
      </c>
    </row>
    <row r="613" spans="2:7">
      <c r="B613" s="202">
        <v>2016</v>
      </c>
      <c r="C613" s="203" t="s">
        <v>57</v>
      </c>
      <c r="D613" s="203" t="s">
        <v>95</v>
      </c>
      <c r="E613" s="204">
        <v>3556</v>
      </c>
      <c r="F613" s="204">
        <v>158089.07999999999</v>
      </c>
      <c r="G613" s="204">
        <v>53761</v>
      </c>
    </row>
    <row r="614" spans="2:7">
      <c r="B614" s="205">
        <v>2016</v>
      </c>
      <c r="C614" s="206" t="s">
        <v>57</v>
      </c>
      <c r="D614" s="206" t="s">
        <v>96</v>
      </c>
      <c r="E614" s="207">
        <v>11245</v>
      </c>
      <c r="F614" s="207">
        <v>698859.53</v>
      </c>
      <c r="G614" s="207">
        <v>231971.25</v>
      </c>
    </row>
    <row r="615" spans="2:7">
      <c r="B615" s="202">
        <v>2016</v>
      </c>
      <c r="C615" s="203" t="s">
        <v>57</v>
      </c>
      <c r="D615" s="203" t="s">
        <v>97</v>
      </c>
      <c r="E615" s="204">
        <v>3706</v>
      </c>
      <c r="F615" s="204">
        <v>225811.26</v>
      </c>
      <c r="G615" s="204">
        <v>76363</v>
      </c>
    </row>
    <row r="616" spans="2:7">
      <c r="B616" s="205">
        <v>2016</v>
      </c>
      <c r="C616" s="206" t="s">
        <v>57</v>
      </c>
      <c r="D616" s="206" t="s">
        <v>98</v>
      </c>
      <c r="E616" s="207">
        <v>1</v>
      </c>
      <c r="F616" s="207">
        <v>10.88</v>
      </c>
      <c r="G616" s="207">
        <v>4</v>
      </c>
    </row>
    <row r="617" spans="2:7">
      <c r="B617" s="202">
        <v>2016</v>
      </c>
      <c r="C617" s="203" t="s">
        <v>57</v>
      </c>
      <c r="D617" s="203" t="s">
        <v>99</v>
      </c>
      <c r="E617" s="204">
        <v>48</v>
      </c>
      <c r="F617" s="204">
        <v>3408.73</v>
      </c>
      <c r="G617" s="204">
        <v>1089.25</v>
      </c>
    </row>
    <row r="618" spans="2:7">
      <c r="B618" s="205">
        <v>2016</v>
      </c>
      <c r="C618" s="206" t="s">
        <v>57</v>
      </c>
      <c r="D618" s="206" t="s">
        <v>100</v>
      </c>
      <c r="E618" s="207">
        <v>498</v>
      </c>
      <c r="F618" s="207">
        <v>30037.19</v>
      </c>
      <c r="G618" s="207">
        <v>10330.25</v>
      </c>
    </row>
    <row r="619" spans="2:7">
      <c r="B619" s="202">
        <v>2016</v>
      </c>
      <c r="C619" s="203" t="s">
        <v>57</v>
      </c>
      <c r="D619" s="203" t="s">
        <v>101</v>
      </c>
      <c r="E619" s="204">
        <v>35</v>
      </c>
      <c r="F619" s="204">
        <v>1536.59</v>
      </c>
      <c r="G619" s="204">
        <v>544</v>
      </c>
    </row>
    <row r="620" spans="2:7">
      <c r="B620" s="205">
        <v>2016</v>
      </c>
      <c r="C620" s="206" t="s">
        <v>58</v>
      </c>
      <c r="D620" s="206" t="s">
        <v>88</v>
      </c>
      <c r="E620" s="207">
        <v>15</v>
      </c>
      <c r="F620" s="207">
        <v>603.49</v>
      </c>
      <c r="G620" s="207">
        <v>83.714285714285694</v>
      </c>
    </row>
    <row r="621" spans="2:7">
      <c r="B621" s="202">
        <v>2016</v>
      </c>
      <c r="C621" s="203" t="s">
        <v>58</v>
      </c>
      <c r="D621" s="203" t="s">
        <v>89</v>
      </c>
      <c r="E621" s="204">
        <v>14</v>
      </c>
      <c r="F621" s="204">
        <v>982.5</v>
      </c>
      <c r="G621" s="204">
        <v>136.28571428571399</v>
      </c>
    </row>
    <row r="622" spans="2:7">
      <c r="B622" s="205">
        <v>2016</v>
      </c>
      <c r="C622" s="206" t="s">
        <v>58</v>
      </c>
      <c r="D622" s="206" t="s">
        <v>90</v>
      </c>
      <c r="E622" s="207">
        <v>25</v>
      </c>
      <c r="F622" s="207">
        <v>1105.05</v>
      </c>
      <c r="G622" s="207">
        <v>153.28571428571399</v>
      </c>
    </row>
    <row r="623" spans="2:7">
      <c r="B623" s="202">
        <v>2016</v>
      </c>
      <c r="C623" s="203" t="s">
        <v>58</v>
      </c>
      <c r="D623" s="203" t="s">
        <v>91</v>
      </c>
      <c r="E623" s="204">
        <v>16</v>
      </c>
      <c r="F623" s="204">
        <v>954.66</v>
      </c>
      <c r="G623" s="204">
        <v>132.42857142857099</v>
      </c>
    </row>
    <row r="624" spans="2:7">
      <c r="B624" s="205">
        <v>2016</v>
      </c>
      <c r="C624" s="206" t="s">
        <v>58</v>
      </c>
      <c r="D624" s="206" t="s">
        <v>93</v>
      </c>
      <c r="E624" s="207">
        <v>31</v>
      </c>
      <c r="F624" s="207">
        <v>1844.46</v>
      </c>
      <c r="G624" s="207">
        <v>255.857142857143</v>
      </c>
    </row>
    <row r="625" spans="2:7">
      <c r="B625" s="202">
        <v>2016</v>
      </c>
      <c r="C625" s="203" t="s">
        <v>58</v>
      </c>
      <c r="D625" s="203" t="s">
        <v>94</v>
      </c>
      <c r="E625" s="204">
        <v>11</v>
      </c>
      <c r="F625" s="204">
        <v>521.11</v>
      </c>
      <c r="G625" s="204">
        <v>72.285714285714306</v>
      </c>
    </row>
    <row r="626" spans="2:7">
      <c r="B626" s="205">
        <v>2016</v>
      </c>
      <c r="C626" s="206" t="s">
        <v>58</v>
      </c>
      <c r="D626" s="206" t="s">
        <v>95</v>
      </c>
      <c r="E626" s="207">
        <v>6</v>
      </c>
      <c r="F626" s="207">
        <v>410.91</v>
      </c>
      <c r="G626" s="207">
        <v>57</v>
      </c>
    </row>
    <row r="627" spans="2:7">
      <c r="B627" s="202">
        <v>2016</v>
      </c>
      <c r="C627" s="203" t="s">
        <v>58</v>
      </c>
      <c r="D627" s="203" t="s">
        <v>96</v>
      </c>
      <c r="E627" s="204">
        <v>28</v>
      </c>
      <c r="F627" s="204">
        <v>2870.13</v>
      </c>
      <c r="G627" s="204">
        <v>398.142857142857</v>
      </c>
    </row>
    <row r="628" spans="2:7">
      <c r="B628" s="205">
        <v>2016</v>
      </c>
      <c r="C628" s="206" t="s">
        <v>58</v>
      </c>
      <c r="D628" s="206" t="s">
        <v>97</v>
      </c>
      <c r="E628" s="207">
        <v>251</v>
      </c>
      <c r="F628" s="207">
        <v>10324.469999999999</v>
      </c>
      <c r="G628" s="207">
        <v>1432.1428571428601</v>
      </c>
    </row>
    <row r="629" spans="2:7">
      <c r="B629" s="202">
        <v>2016</v>
      </c>
      <c r="C629" s="203" t="s">
        <v>58</v>
      </c>
      <c r="D629" s="203" t="s">
        <v>99</v>
      </c>
      <c r="E629" s="204">
        <v>2</v>
      </c>
      <c r="F629" s="204">
        <v>53.56</v>
      </c>
      <c r="G629" s="204">
        <v>7.4285714285714297</v>
      </c>
    </row>
    <row r="630" spans="2:7">
      <c r="B630" s="205">
        <v>2016</v>
      </c>
      <c r="C630" s="206" t="s">
        <v>58</v>
      </c>
      <c r="D630" s="206" t="s">
        <v>100</v>
      </c>
      <c r="E630" s="207">
        <v>13</v>
      </c>
      <c r="F630" s="207">
        <v>533.46</v>
      </c>
      <c r="G630" s="207">
        <v>74</v>
      </c>
    </row>
    <row r="631" spans="2:7">
      <c r="B631" s="202">
        <v>2016</v>
      </c>
      <c r="C631" s="203" t="s">
        <v>58</v>
      </c>
      <c r="D631" s="203" t="s">
        <v>101</v>
      </c>
      <c r="E631" s="204">
        <v>3</v>
      </c>
      <c r="F631" s="204">
        <v>63.85</v>
      </c>
      <c r="G631" s="204">
        <v>8.8571428571428594</v>
      </c>
    </row>
    <row r="632" spans="2:7">
      <c r="B632" s="205">
        <v>2016</v>
      </c>
      <c r="C632" s="206" t="s">
        <v>59</v>
      </c>
      <c r="D632" s="206" t="s">
        <v>88</v>
      </c>
      <c r="E632" s="207">
        <v>33157</v>
      </c>
      <c r="F632" s="207">
        <v>355989.18</v>
      </c>
      <c r="G632" s="207">
        <v>1724778.44</v>
      </c>
    </row>
    <row r="633" spans="2:7">
      <c r="B633" s="202">
        <v>2016</v>
      </c>
      <c r="C633" s="203" t="s">
        <v>59</v>
      </c>
      <c r="D633" s="203" t="s">
        <v>89</v>
      </c>
      <c r="E633" s="204">
        <v>3542</v>
      </c>
      <c r="F633" s="204">
        <v>30454.43</v>
      </c>
      <c r="G633" s="204">
        <v>147463.84</v>
      </c>
    </row>
    <row r="634" spans="2:7">
      <c r="B634" s="205">
        <v>2016</v>
      </c>
      <c r="C634" s="206" t="s">
        <v>59</v>
      </c>
      <c r="D634" s="206" t="s">
        <v>90</v>
      </c>
      <c r="E634" s="207">
        <v>13968</v>
      </c>
      <c r="F634" s="207">
        <v>97132</v>
      </c>
      <c r="G634" s="207">
        <v>470349.76</v>
      </c>
    </row>
    <row r="635" spans="2:7">
      <c r="B635" s="202">
        <v>2016</v>
      </c>
      <c r="C635" s="203" t="s">
        <v>59</v>
      </c>
      <c r="D635" s="203" t="s">
        <v>91</v>
      </c>
      <c r="E635" s="204">
        <v>18867</v>
      </c>
      <c r="F635" s="204">
        <v>247034.48</v>
      </c>
      <c r="G635" s="204">
        <v>1195169.52</v>
      </c>
    </row>
    <row r="636" spans="2:7">
      <c r="B636" s="205">
        <v>2016</v>
      </c>
      <c r="C636" s="206" t="s">
        <v>59</v>
      </c>
      <c r="D636" s="206" t="s">
        <v>92</v>
      </c>
      <c r="E636" s="207">
        <v>14375</v>
      </c>
      <c r="F636" s="207">
        <v>162460.13</v>
      </c>
      <c r="G636" s="207">
        <v>786690.56000000006</v>
      </c>
    </row>
    <row r="637" spans="2:7">
      <c r="B637" s="202">
        <v>2016</v>
      </c>
      <c r="C637" s="203" t="s">
        <v>59</v>
      </c>
      <c r="D637" s="203" t="s">
        <v>93</v>
      </c>
      <c r="E637" s="204">
        <v>51839</v>
      </c>
      <c r="F637" s="204">
        <v>437504.39</v>
      </c>
      <c r="G637" s="204">
        <v>2117442.2940000002</v>
      </c>
    </row>
    <row r="638" spans="2:7">
      <c r="B638" s="205">
        <v>2016</v>
      </c>
      <c r="C638" s="206" t="s">
        <v>59</v>
      </c>
      <c r="D638" s="206" t="s">
        <v>94</v>
      </c>
      <c r="E638" s="207">
        <v>145857</v>
      </c>
      <c r="F638" s="207">
        <v>1297781.17</v>
      </c>
      <c r="G638" s="207">
        <v>6281942.4479999999</v>
      </c>
    </row>
    <row r="639" spans="2:7">
      <c r="B639" s="202">
        <v>2016</v>
      </c>
      <c r="C639" s="203" t="s">
        <v>59</v>
      </c>
      <c r="D639" s="203" t="s">
        <v>95</v>
      </c>
      <c r="E639" s="204">
        <v>14141</v>
      </c>
      <c r="F639" s="204">
        <v>115708.97</v>
      </c>
      <c r="G639" s="204">
        <v>560410.68000000005</v>
      </c>
    </row>
    <row r="640" spans="2:7">
      <c r="B640" s="205">
        <v>2016</v>
      </c>
      <c r="C640" s="206" t="s">
        <v>59</v>
      </c>
      <c r="D640" s="206" t="s">
        <v>96</v>
      </c>
      <c r="E640" s="207">
        <v>40827</v>
      </c>
      <c r="F640" s="207">
        <v>337505.88</v>
      </c>
      <c r="G640" s="207">
        <v>1632926.48</v>
      </c>
    </row>
    <row r="641" spans="2:7">
      <c r="B641" s="202">
        <v>2016</v>
      </c>
      <c r="C641" s="203" t="s">
        <v>59</v>
      </c>
      <c r="D641" s="203" t="s">
        <v>97</v>
      </c>
      <c r="E641" s="204">
        <v>65157</v>
      </c>
      <c r="F641" s="204">
        <v>777514.96</v>
      </c>
      <c r="G641" s="204">
        <v>3765322.0735999998</v>
      </c>
    </row>
    <row r="642" spans="2:7">
      <c r="B642" s="205">
        <v>2016</v>
      </c>
      <c r="C642" s="206" t="s">
        <v>59</v>
      </c>
      <c r="D642" s="206" t="s">
        <v>98</v>
      </c>
      <c r="E642" s="207">
        <v>116</v>
      </c>
      <c r="F642" s="207">
        <v>580.39</v>
      </c>
      <c r="G642" s="207">
        <v>2811.2</v>
      </c>
    </row>
    <row r="643" spans="2:7">
      <c r="B643" s="202">
        <v>2016</v>
      </c>
      <c r="C643" s="203" t="s">
        <v>59</v>
      </c>
      <c r="D643" s="203" t="s">
        <v>99</v>
      </c>
      <c r="E643" s="204">
        <v>1214</v>
      </c>
      <c r="F643" s="204">
        <v>10721.64</v>
      </c>
      <c r="G643" s="204">
        <v>51920.02</v>
      </c>
    </row>
    <row r="644" spans="2:7">
      <c r="B644" s="205">
        <v>2016</v>
      </c>
      <c r="C644" s="206" t="s">
        <v>59</v>
      </c>
      <c r="D644" s="206" t="s">
        <v>100</v>
      </c>
      <c r="E644" s="207">
        <v>29409</v>
      </c>
      <c r="F644" s="207">
        <v>349929.44</v>
      </c>
      <c r="G644" s="207">
        <v>1694558.36</v>
      </c>
    </row>
    <row r="645" spans="2:7">
      <c r="B645" s="202">
        <v>2016</v>
      </c>
      <c r="C645" s="203" t="s">
        <v>59</v>
      </c>
      <c r="D645" s="203" t="s">
        <v>101</v>
      </c>
      <c r="E645" s="204">
        <v>24</v>
      </c>
      <c r="F645" s="204">
        <v>208.03</v>
      </c>
      <c r="G645" s="204">
        <v>1007.28</v>
      </c>
    </row>
    <row r="646" spans="2:7">
      <c r="B646" s="55">
        <v>2016</v>
      </c>
      <c r="C646" s="55" t="s">
        <v>60</v>
      </c>
      <c r="D646" s="55" t="s">
        <v>88</v>
      </c>
      <c r="E646" s="55">
        <v>133</v>
      </c>
      <c r="F646" s="55">
        <v>3887.21</v>
      </c>
      <c r="G646" s="55">
        <v>4872</v>
      </c>
    </row>
    <row r="647" spans="2:7">
      <c r="B647" s="55">
        <v>2016</v>
      </c>
      <c r="C647" s="55" t="s">
        <v>60</v>
      </c>
      <c r="D647" s="55" t="s">
        <v>89</v>
      </c>
      <c r="E647" s="55">
        <v>80</v>
      </c>
      <c r="F647" s="55">
        <v>1805.9</v>
      </c>
      <c r="G647" s="55">
        <v>2104</v>
      </c>
    </row>
    <row r="648" spans="2:7">
      <c r="B648" s="55">
        <v>2016</v>
      </c>
      <c r="C648" s="55" t="s">
        <v>60</v>
      </c>
      <c r="D648" s="55" t="s">
        <v>90</v>
      </c>
      <c r="E648" s="55">
        <v>61</v>
      </c>
      <c r="F648" s="55">
        <v>996.14</v>
      </c>
      <c r="G648" s="55">
        <v>1248.5</v>
      </c>
    </row>
    <row r="649" spans="2:7">
      <c r="B649" s="55">
        <v>2016</v>
      </c>
      <c r="C649" s="55" t="s">
        <v>60</v>
      </c>
      <c r="D649" s="55" t="s">
        <v>91</v>
      </c>
      <c r="E649" s="55">
        <v>77</v>
      </c>
      <c r="F649" s="55">
        <v>2415.79</v>
      </c>
      <c r="G649" s="55">
        <v>1819</v>
      </c>
    </row>
    <row r="650" spans="2:7">
      <c r="B650" s="55">
        <v>2016</v>
      </c>
      <c r="C650" s="55" t="s">
        <v>60</v>
      </c>
      <c r="D650" s="55" t="s">
        <v>92</v>
      </c>
      <c r="E650" s="55">
        <v>18</v>
      </c>
      <c r="F650" s="55">
        <v>390.95</v>
      </c>
      <c r="G650" s="55">
        <v>490</v>
      </c>
    </row>
    <row r="651" spans="2:7">
      <c r="B651" s="55">
        <v>2016</v>
      </c>
      <c r="C651" s="55" t="s">
        <v>60</v>
      </c>
      <c r="D651" s="55" t="s">
        <v>93</v>
      </c>
      <c r="E651" s="55">
        <v>344</v>
      </c>
      <c r="F651" s="55">
        <v>7930.02</v>
      </c>
      <c r="G651" s="55">
        <v>9540.5</v>
      </c>
    </row>
    <row r="652" spans="2:7">
      <c r="B652" s="55">
        <v>2016</v>
      </c>
      <c r="C652" s="55" t="s">
        <v>60</v>
      </c>
      <c r="D652" s="55" t="s">
        <v>94</v>
      </c>
      <c r="E652" s="55">
        <v>509</v>
      </c>
      <c r="F652" s="55">
        <v>13977.04</v>
      </c>
      <c r="G652" s="55">
        <v>12492.22</v>
      </c>
    </row>
    <row r="653" spans="2:7">
      <c r="B653" s="55">
        <v>2016</v>
      </c>
      <c r="C653" s="55" t="s">
        <v>60</v>
      </c>
      <c r="D653" s="55" t="s">
        <v>95</v>
      </c>
      <c r="E653" s="55">
        <v>126</v>
      </c>
      <c r="F653" s="55">
        <v>3473.06</v>
      </c>
      <c r="G653" s="55">
        <v>3477</v>
      </c>
    </row>
    <row r="654" spans="2:7">
      <c r="B654" s="55">
        <v>2016</v>
      </c>
      <c r="C654" s="55" t="s">
        <v>60</v>
      </c>
      <c r="D654" s="55" t="s">
        <v>96</v>
      </c>
      <c r="E654" s="55">
        <v>264</v>
      </c>
      <c r="F654" s="55">
        <v>17521.97</v>
      </c>
      <c r="G654" s="55">
        <v>5118</v>
      </c>
    </row>
    <row r="655" spans="2:7">
      <c r="B655" s="55">
        <v>2016</v>
      </c>
      <c r="C655" s="55" t="s">
        <v>60</v>
      </c>
      <c r="D655" s="55" t="s">
        <v>97</v>
      </c>
      <c r="E655" s="55">
        <v>317</v>
      </c>
      <c r="F655" s="55">
        <v>9482.52</v>
      </c>
      <c r="G655" s="55">
        <v>10767</v>
      </c>
    </row>
    <row r="656" spans="2:7">
      <c r="B656" s="55">
        <v>2016</v>
      </c>
      <c r="C656" s="55" t="s">
        <v>60</v>
      </c>
      <c r="D656" s="55" t="s">
        <v>98</v>
      </c>
      <c r="E656" s="55">
        <v>24</v>
      </c>
      <c r="F656" s="55">
        <v>1584</v>
      </c>
      <c r="G656" s="55">
        <v>72</v>
      </c>
    </row>
    <row r="657" spans="2:7">
      <c r="B657" s="55">
        <v>2016</v>
      </c>
      <c r="C657" s="55" t="s">
        <v>60</v>
      </c>
      <c r="D657" s="55" t="s">
        <v>99</v>
      </c>
      <c r="E657" s="55">
        <v>48</v>
      </c>
      <c r="F657" s="55">
        <v>1640.75</v>
      </c>
      <c r="G657" s="55">
        <v>1896</v>
      </c>
    </row>
    <row r="658" spans="2:7">
      <c r="B658" s="55">
        <v>2016</v>
      </c>
      <c r="C658" s="55" t="s">
        <v>60</v>
      </c>
      <c r="D658" s="55" t="s">
        <v>100</v>
      </c>
      <c r="E658" s="55">
        <v>373</v>
      </c>
      <c r="F658" s="55">
        <v>10511.18</v>
      </c>
      <c r="G658" s="55">
        <v>9914.7000000000007</v>
      </c>
    </row>
    <row r="659" spans="2:7">
      <c r="B659" s="55">
        <v>2016</v>
      </c>
      <c r="C659" s="55" t="s">
        <v>60</v>
      </c>
      <c r="D659" s="55" t="s">
        <v>101</v>
      </c>
      <c r="E659" s="55">
        <v>2</v>
      </c>
      <c r="F659" s="55">
        <v>33.51</v>
      </c>
      <c r="G659" s="55">
        <v>42</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6">
    <pageSetUpPr fitToPage="1"/>
  </sheetPr>
  <dimension ref="A1:EN49"/>
  <sheetViews>
    <sheetView topLeftCell="A29" zoomScale="85" zoomScaleNormal="85" workbookViewId="0"/>
  </sheetViews>
  <sheetFormatPr defaultRowHeight="14.25"/>
  <cols>
    <col min="1" max="1" width="1.7109375" style="47" customWidth="1"/>
    <col min="2" max="2" width="24.28515625" style="47" customWidth="1"/>
    <col min="3" max="9" width="17.42578125" style="47" customWidth="1"/>
    <col min="10" max="11" width="21.140625" style="89" customWidth="1"/>
    <col min="12" max="97" width="36.42578125" style="89" bestFit="1" customWidth="1"/>
    <col min="98" max="98" width="12.28515625" style="89" customWidth="1"/>
    <col min="99" max="143" width="21.85546875" style="89" bestFit="1" customWidth="1"/>
    <col min="144" max="144" width="11.85546875" style="89" bestFit="1" customWidth="1"/>
    <col min="145" max="16384" width="9.140625" style="89"/>
  </cols>
  <sheetData>
    <row r="1" spans="1:144">
      <c r="A1" s="88"/>
      <c r="B1" s="88"/>
    </row>
    <row r="2" spans="1:144">
      <c r="A2" s="88"/>
      <c r="B2" s="88"/>
      <c r="G2" s="23" t="s">
        <v>0</v>
      </c>
    </row>
    <row r="3" spans="1:144">
      <c r="A3" s="88"/>
      <c r="B3" s="88"/>
    </row>
    <row r="4" spans="1:144">
      <c r="A4" s="88"/>
      <c r="B4" s="88"/>
    </row>
    <row r="5" spans="1:144">
      <c r="A5" s="88"/>
      <c r="B5" s="88"/>
    </row>
    <row r="6" spans="1:144" ht="24.75" customHeight="1">
      <c r="A6" s="88"/>
      <c r="B6" s="24" t="s">
        <v>1</v>
      </c>
    </row>
    <row r="7" spans="1:144" ht="18">
      <c r="A7" s="24"/>
      <c r="B7" s="24" t="s">
        <v>51</v>
      </c>
      <c r="C7" s="25"/>
      <c r="D7" s="25"/>
      <c r="E7" s="25"/>
      <c r="F7" s="25"/>
      <c r="G7" s="25"/>
      <c r="H7" s="25"/>
      <c r="I7" s="25"/>
    </row>
    <row r="8" spans="1:144" ht="18">
      <c r="A8" s="24"/>
      <c r="B8" s="118" t="s">
        <v>139</v>
      </c>
      <c r="C8" s="25"/>
      <c r="D8" s="25"/>
      <c r="E8" s="25"/>
      <c r="F8" s="25"/>
      <c r="G8" s="25"/>
      <c r="H8" s="25"/>
      <c r="I8" s="25"/>
    </row>
    <row r="9" spans="1:144" ht="18.75" customHeight="1">
      <c r="A9" s="24"/>
      <c r="B9" s="24"/>
      <c r="C9" s="25"/>
      <c r="D9" s="25"/>
      <c r="E9" s="25"/>
      <c r="F9" s="25"/>
      <c r="G9" s="25"/>
      <c r="H9" s="25"/>
      <c r="I9" s="25"/>
    </row>
    <row r="10" spans="1:144" s="61" customFormat="1" ht="18">
      <c r="A10" s="24"/>
      <c r="B10" s="214" t="s">
        <v>104</v>
      </c>
      <c r="C10" s="146" t="s">
        <v>140</v>
      </c>
      <c r="D10" s="25"/>
      <c r="E10" s="25"/>
      <c r="F10" s="25"/>
      <c r="G10" s="25"/>
      <c r="H10" s="25"/>
      <c r="I10" s="25"/>
    </row>
    <row r="11" spans="1:144" ht="18">
      <c r="A11" s="24"/>
      <c r="B11" s="24"/>
      <c r="C11" s="25"/>
      <c r="D11" s="25"/>
      <c r="E11" s="25"/>
      <c r="F11" s="25"/>
      <c r="G11" s="25"/>
      <c r="H11" s="25"/>
      <c r="I11" s="25"/>
      <c r="J11" s="126"/>
      <c r="K11" s="126"/>
      <c r="L11" s="126"/>
    </row>
    <row r="12" spans="1:144" ht="18" hidden="1">
      <c r="A12" s="24"/>
      <c r="B12" s="127"/>
      <c r="C12" s="127"/>
      <c r="D12" s="129"/>
      <c r="E12" s="129"/>
      <c r="F12" s="129"/>
      <c r="G12" s="129"/>
      <c r="H12" s="130"/>
      <c r="I12" s="90"/>
      <c r="J12" s="173"/>
      <c r="K12" s="173"/>
      <c r="L12" s="173"/>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row>
    <row r="13" spans="1:144" ht="18" hidden="1">
      <c r="A13" s="24"/>
      <c r="B13" s="127"/>
      <c r="C13" s="127" t="s">
        <v>154</v>
      </c>
      <c r="D13" s="131" t="s">
        <v>113</v>
      </c>
      <c r="E13" s="131" t="s">
        <v>114</v>
      </c>
      <c r="F13" s="131" t="s">
        <v>179</v>
      </c>
      <c r="G13" s="131" t="s">
        <v>115</v>
      </c>
      <c r="H13" s="132" t="s">
        <v>133</v>
      </c>
      <c r="I13" s="90"/>
      <c r="J13" s="173"/>
      <c r="K13" s="173"/>
      <c r="L13" s="173"/>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row>
    <row r="14" spans="1:144" ht="18" hidden="1">
      <c r="A14" s="24"/>
      <c r="B14" s="133">
        <v>2007</v>
      </c>
      <c r="C14" s="134">
        <v>9860639.1700000018</v>
      </c>
      <c r="D14" s="135">
        <v>5366361.5200000005</v>
      </c>
      <c r="E14" s="135">
        <v>9557705.75</v>
      </c>
      <c r="F14" s="135"/>
      <c r="G14" s="135">
        <v>-1736.7699999999941</v>
      </c>
      <c r="H14" s="136">
        <v>52031.778035248281</v>
      </c>
      <c r="I14" s="90"/>
      <c r="J14" s="173"/>
      <c r="K14" s="173"/>
      <c r="L14" s="173"/>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row>
    <row r="15" spans="1:144" ht="18" hidden="1">
      <c r="A15" s="24"/>
      <c r="B15" s="137">
        <v>2008</v>
      </c>
      <c r="C15" s="138">
        <v>10977492.720000001</v>
      </c>
      <c r="D15" s="139">
        <v>5095297.5000000009</v>
      </c>
      <c r="E15" s="139">
        <v>11542338.119999999</v>
      </c>
      <c r="F15" s="139"/>
      <c r="G15" s="139">
        <v>54374.8</v>
      </c>
      <c r="H15" s="140">
        <v>58306.935240782106</v>
      </c>
      <c r="I15" s="90"/>
      <c r="J15" s="173"/>
      <c r="K15" s="173"/>
      <c r="L15" s="173"/>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row>
    <row r="16" spans="1:144" ht="18" hidden="1">
      <c r="A16" s="24"/>
      <c r="B16" s="137">
        <v>2009</v>
      </c>
      <c r="C16" s="138">
        <v>9970893.9199999999</v>
      </c>
      <c r="D16" s="139">
        <v>5325850.49</v>
      </c>
      <c r="E16" s="139">
        <v>12639343.620000001</v>
      </c>
      <c r="F16" s="139"/>
      <c r="G16" s="139">
        <v>33481.22</v>
      </c>
      <c r="H16" s="140">
        <v>58536.97674618673</v>
      </c>
      <c r="I16" s="90"/>
      <c r="J16" s="173"/>
      <c r="K16" s="173"/>
      <c r="L16" s="173"/>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row>
    <row r="17" spans="1:144" ht="18" hidden="1">
      <c r="A17" s="24"/>
      <c r="B17" s="137">
        <v>2010</v>
      </c>
      <c r="C17" s="138">
        <v>8709721.0700000003</v>
      </c>
      <c r="D17" s="139">
        <v>5661694.8200000003</v>
      </c>
      <c r="E17" s="139">
        <v>13683876.59</v>
      </c>
      <c r="F17" s="139">
        <v>31240.6</v>
      </c>
      <c r="G17" s="139">
        <v>33258.5</v>
      </c>
      <c r="H17" s="140">
        <v>61397.212783765339</v>
      </c>
      <c r="I17" s="90"/>
      <c r="J17" s="173"/>
      <c r="K17" s="173"/>
      <c r="L17" s="173"/>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row>
    <row r="18" spans="1:144" ht="18" hidden="1">
      <c r="A18" s="24"/>
      <c r="B18" s="137">
        <v>2011</v>
      </c>
      <c r="C18" s="138">
        <v>7117718.6000000006</v>
      </c>
      <c r="D18" s="139">
        <v>5559462.4299999997</v>
      </c>
      <c r="E18" s="139">
        <v>13392806.800000001</v>
      </c>
      <c r="F18" s="139">
        <v>58029.09</v>
      </c>
      <c r="G18" s="139">
        <v>182325.02999999997</v>
      </c>
      <c r="H18" s="140">
        <v>58863.400848192716</v>
      </c>
      <c r="I18" s="90"/>
      <c r="J18" s="173"/>
      <c r="K18" s="173"/>
      <c r="L18" s="173"/>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row>
    <row r="19" spans="1:144" ht="18" hidden="1">
      <c r="A19" s="24"/>
      <c r="B19" s="137">
        <v>2012</v>
      </c>
      <c r="C19" s="138">
        <v>5338543.4700000007</v>
      </c>
      <c r="D19" s="139">
        <v>5734384.9499999993</v>
      </c>
      <c r="E19" s="139">
        <v>12795988.200000003</v>
      </c>
      <c r="F19" s="139">
        <v>8851.5</v>
      </c>
      <c r="G19" s="139">
        <v>7146.3799999999983</v>
      </c>
      <c r="H19" s="140">
        <v>53148.998129399355</v>
      </c>
      <c r="I19" s="90"/>
      <c r="J19" s="173"/>
      <c r="K19" s="173"/>
      <c r="L19" s="173"/>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row>
    <row r="20" spans="1:144" ht="18" hidden="1">
      <c r="A20" s="24"/>
      <c r="B20" s="137">
        <v>2013</v>
      </c>
      <c r="C20" s="138">
        <v>4886414.4499999993</v>
      </c>
      <c r="D20" s="139">
        <v>5752599.8099999996</v>
      </c>
      <c r="E20" s="139">
        <v>12103045.23</v>
      </c>
      <c r="F20" s="139">
        <v>3470</v>
      </c>
      <c r="G20" s="139">
        <v>67391.149999999994</v>
      </c>
      <c r="H20" s="140">
        <v>50609.437694568958</v>
      </c>
      <c r="I20" s="90"/>
      <c r="J20" s="173"/>
      <c r="K20" s="173"/>
      <c r="L20" s="173"/>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row>
    <row r="21" spans="1:144" ht="18" hidden="1">
      <c r="A21" s="24"/>
      <c r="B21" s="137">
        <v>2014</v>
      </c>
      <c r="C21" s="138">
        <v>4519090.3199999984</v>
      </c>
      <c r="D21" s="139">
        <v>5829429.71</v>
      </c>
      <c r="E21" s="139">
        <v>12111489.869999999</v>
      </c>
      <c r="F21" s="139">
        <v>2000</v>
      </c>
      <c r="G21" s="139">
        <v>53673.41</v>
      </c>
      <c r="H21" s="140">
        <v>51145.60276266763</v>
      </c>
      <c r="I21" s="90"/>
      <c r="J21" s="173"/>
      <c r="K21" s="173"/>
      <c r="L21" s="173"/>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row>
    <row r="22" spans="1:144" ht="18" hidden="1">
      <c r="A22" s="24"/>
      <c r="B22" s="137">
        <v>2015</v>
      </c>
      <c r="C22" s="138">
        <v>4232254.08</v>
      </c>
      <c r="D22" s="139">
        <v>5415119.6999999993</v>
      </c>
      <c r="E22" s="139">
        <v>12048119</v>
      </c>
      <c r="F22" s="139">
        <v>752050</v>
      </c>
      <c r="G22" s="139">
        <v>14079.130000000001</v>
      </c>
      <c r="H22" s="140">
        <v>51487.023551466125</v>
      </c>
      <c r="I22" s="90"/>
      <c r="J22" s="173"/>
      <c r="K22" s="173"/>
      <c r="L22" s="173"/>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row>
    <row r="23" spans="1:144" ht="18" hidden="1">
      <c r="A23" s="24"/>
      <c r="B23" s="137">
        <v>2016</v>
      </c>
      <c r="C23" s="138">
        <v>4220525.0900000008</v>
      </c>
      <c r="D23" s="139">
        <v>5371684.4099999992</v>
      </c>
      <c r="E23" s="139">
        <v>12501369.800000001</v>
      </c>
      <c r="F23" s="139">
        <v>848320.8</v>
      </c>
      <c r="G23" s="139">
        <v>12036.070000000002</v>
      </c>
      <c r="H23" s="140">
        <v>53277.475974948837</v>
      </c>
      <c r="I23" s="90"/>
      <c r="J23" s="173"/>
      <c r="K23" s="173"/>
      <c r="L23" s="173"/>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row>
    <row r="24" spans="1:144" ht="18" hidden="1">
      <c r="A24" s="24"/>
      <c r="B24" s="141" t="s">
        <v>105</v>
      </c>
      <c r="C24" s="142">
        <v>69833292.890000001</v>
      </c>
      <c r="D24" s="143">
        <v>55111885.340000004</v>
      </c>
      <c r="E24" s="143">
        <v>122376082.98</v>
      </c>
      <c r="F24" s="143">
        <v>1703961.99</v>
      </c>
      <c r="G24" s="143">
        <v>456028.92</v>
      </c>
      <c r="H24" s="144">
        <v>548804.841767226</v>
      </c>
      <c r="I24" s="188"/>
      <c r="J24" s="188"/>
      <c r="K24" s="188"/>
      <c r="L24" s="188"/>
      <c r="M24" s="188"/>
      <c r="N24" s="188"/>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row>
    <row r="25" spans="1:144" ht="18" hidden="1">
      <c r="A25" s="24"/>
      <c r="B25" s="90"/>
      <c r="C25" s="90"/>
      <c r="D25" s="90"/>
      <c r="E25" s="90"/>
      <c r="F25" s="90"/>
      <c r="G25" s="90"/>
      <c r="H25" s="90"/>
      <c r="I25" s="188"/>
      <c r="J25" s="189"/>
      <c r="K25" s="189"/>
      <c r="L25" s="189"/>
      <c r="M25" s="189"/>
      <c r="N25" s="189"/>
    </row>
    <row r="26" spans="1:144">
      <c r="A26" s="48"/>
      <c r="B26" s="48"/>
      <c r="C26" s="26"/>
      <c r="D26" s="26"/>
      <c r="E26" s="26"/>
      <c r="F26" s="26"/>
      <c r="G26" s="26"/>
      <c r="H26" s="26"/>
      <c r="I26" s="50"/>
      <c r="J26" s="189"/>
      <c r="K26" s="189"/>
      <c r="L26" s="189"/>
      <c r="M26" s="189"/>
      <c r="N26" s="189"/>
    </row>
    <row r="27" spans="1:144" ht="42.75" customHeight="1">
      <c r="B27" s="27"/>
      <c r="C27" s="86" t="s">
        <v>10</v>
      </c>
      <c r="D27" s="87" t="s">
        <v>75</v>
      </c>
      <c r="E27" s="87" t="s">
        <v>162</v>
      </c>
      <c r="F27" s="87" t="s">
        <v>181</v>
      </c>
      <c r="G27" s="87" t="s">
        <v>182</v>
      </c>
      <c r="H27" s="87" t="s">
        <v>183</v>
      </c>
      <c r="I27" s="29" t="s">
        <v>180</v>
      </c>
      <c r="J27" s="124" t="s">
        <v>134</v>
      </c>
      <c r="L27" s="161"/>
      <c r="M27" s="189"/>
      <c r="N27" s="189"/>
    </row>
    <row r="28" spans="1:144" ht="15">
      <c r="B28" s="28" t="s">
        <v>4</v>
      </c>
      <c r="C28" s="163">
        <f>C14</f>
        <v>9860639.1700000018</v>
      </c>
      <c r="D28" s="164">
        <f>D14</f>
        <v>5366361.5200000005</v>
      </c>
      <c r="E28" s="164">
        <f>E14</f>
        <v>9557705.75</v>
      </c>
      <c r="F28" s="164">
        <f>F14</f>
        <v>0</v>
      </c>
      <c r="G28" s="164">
        <f>G14</f>
        <v>-1736.7699999999941</v>
      </c>
      <c r="H28" s="164">
        <f>SUM(C28:G28)</f>
        <v>24782969.670000002</v>
      </c>
      <c r="I28" s="165">
        <f>IF($C$10="(ALL)",K28,H14)</f>
        <v>5747.7485278667455</v>
      </c>
      <c r="J28" s="191">
        <f>'Table 3 DATA'!H3+'Table 3 DATA'!H13+'Table 3 DATA'!H23+'Table 3 DATA'!H33+'Table 3 DATA'!H43+'Table 3 DATA'!H53+'Table 3 DATA'!H63+'Table 3 DATA'!H73+'Table 3 DATA'!H83+'Table 3 DATA'!H93+'Table 3 DATA'!H103+'Table 3 DATA'!H113+'Table 3 DATA'!H123+'Table 3 DATA'!H133</f>
        <v>24782969.669999998</v>
      </c>
      <c r="K28" s="174">
        <f>(J28/'NRS Population'!B7)*1000</f>
        <v>5747.7485278667455</v>
      </c>
      <c r="L28" s="161"/>
      <c r="M28" s="189"/>
      <c r="N28" s="189"/>
      <c r="Q28" s="94"/>
    </row>
    <row r="29" spans="1:144" ht="15">
      <c r="B29" s="28" t="s">
        <v>5</v>
      </c>
      <c r="C29" s="163">
        <f t="shared" ref="C29:G37" si="0">C15</f>
        <v>10977492.720000001</v>
      </c>
      <c r="D29" s="164">
        <f t="shared" si="0"/>
        <v>5095297.5000000009</v>
      </c>
      <c r="E29" s="164">
        <f t="shared" si="0"/>
        <v>11542338.119999999</v>
      </c>
      <c r="F29" s="164">
        <f t="shared" si="0"/>
        <v>0</v>
      </c>
      <c r="G29" s="164">
        <f t="shared" si="0"/>
        <v>54374.8</v>
      </c>
      <c r="H29" s="164">
        <f t="shared" ref="H29:H37" si="1">SUM(C29:G29)</f>
        <v>27669503.140000004</v>
      </c>
      <c r="I29" s="165">
        <f t="shared" ref="I29:I37" si="2">IF($C$10="(ALL)",K29,H15)</f>
        <v>6368.3946892112353</v>
      </c>
      <c r="J29" s="191">
        <f>'Table 3 DATA'!H4+'Table 3 DATA'!H14+'Table 3 DATA'!H24+'Table 3 DATA'!H34+'Table 3 DATA'!H44+'Table 3 DATA'!H54+'Table 3 DATA'!H64+'Table 3 DATA'!H74+'Table 3 DATA'!H84+'Table 3 DATA'!H94+'Table 3 DATA'!H104+'Table 3 DATA'!H114+'Table 3 DATA'!H124+'Table 3 DATA'!H134</f>
        <v>27669503.140000001</v>
      </c>
      <c r="K29" s="174">
        <f>(J29/'NRS Population'!C7)*1000</f>
        <v>6368.3946892112353</v>
      </c>
      <c r="L29" s="161"/>
      <c r="M29" s="189"/>
      <c r="N29" s="189"/>
      <c r="Q29" s="94"/>
    </row>
    <row r="30" spans="1:144" ht="15">
      <c r="B30" s="28" t="s">
        <v>6</v>
      </c>
      <c r="C30" s="163">
        <f t="shared" si="0"/>
        <v>9970893.9199999999</v>
      </c>
      <c r="D30" s="164">
        <f t="shared" si="0"/>
        <v>5325850.49</v>
      </c>
      <c r="E30" s="164">
        <f t="shared" si="0"/>
        <v>12639343.620000001</v>
      </c>
      <c r="F30" s="164">
        <f t="shared" si="0"/>
        <v>0</v>
      </c>
      <c r="G30" s="164">
        <f t="shared" si="0"/>
        <v>33481.22</v>
      </c>
      <c r="H30" s="164">
        <f t="shared" si="1"/>
        <v>27969569.25</v>
      </c>
      <c r="I30" s="165">
        <f t="shared" si="2"/>
        <v>6393.5544229699699</v>
      </c>
      <c r="J30" s="191">
        <f>'Table 3 DATA'!H5+'Table 3 DATA'!H15+'Table 3 DATA'!H25+'Table 3 DATA'!H35+'Table 3 DATA'!H45+'Table 3 DATA'!H55+'Table 3 DATA'!H65+'Table 3 DATA'!H75+'Table 3 DATA'!H85+'Table 3 DATA'!H95+'Table 3 DATA'!H105+'Table 3 DATA'!H115+'Table 3 DATA'!H125+'Table 3 DATA'!H135</f>
        <v>27969569.250000004</v>
      </c>
      <c r="K30" s="174">
        <f>(J30/'NRS Population'!D7)*1000</f>
        <v>6393.5544229699699</v>
      </c>
      <c r="L30" s="161"/>
      <c r="M30" s="189"/>
      <c r="N30" s="189"/>
      <c r="Q30" s="94"/>
    </row>
    <row r="31" spans="1:144" ht="15">
      <c r="B31" s="28" t="s">
        <v>7</v>
      </c>
      <c r="C31" s="163">
        <f t="shared" si="0"/>
        <v>8709721.0700000003</v>
      </c>
      <c r="D31" s="164">
        <f t="shared" si="0"/>
        <v>5661694.8200000003</v>
      </c>
      <c r="E31" s="164">
        <f t="shared" si="0"/>
        <v>13683876.59</v>
      </c>
      <c r="F31" s="164">
        <f t="shared" si="0"/>
        <v>31240.6</v>
      </c>
      <c r="G31" s="164">
        <f t="shared" si="0"/>
        <v>33258.5</v>
      </c>
      <c r="H31" s="164">
        <f t="shared" si="1"/>
        <v>28119791.580000002</v>
      </c>
      <c r="I31" s="165">
        <f t="shared" si="2"/>
        <v>6382.1544333946213</v>
      </c>
      <c r="J31" s="191">
        <f>'Table 3 DATA'!H6+'Table 3 DATA'!H16+'Table 3 DATA'!H26+'Table 3 DATA'!H36+'Table 3 DATA'!H46+'Table 3 DATA'!H56+'Table 3 DATA'!H66+'Table 3 DATA'!H76+'Table 3 DATA'!H86+'Table 3 DATA'!H96+'Table 3 DATA'!H106+'Table 3 DATA'!H116+'Table 3 DATA'!H126+'Table 3 DATA'!H136</f>
        <v>28119791.580000002</v>
      </c>
      <c r="K31" s="174">
        <f>(J31/'NRS Population'!E7)*1000</f>
        <v>6382.1544333946213</v>
      </c>
      <c r="L31" s="161"/>
      <c r="M31" s="189"/>
      <c r="N31" s="189"/>
      <c r="Q31" s="94"/>
    </row>
    <row r="32" spans="1:144" ht="15">
      <c r="B32" s="28" t="s">
        <v>8</v>
      </c>
      <c r="C32" s="163">
        <f t="shared" si="0"/>
        <v>7117718.6000000006</v>
      </c>
      <c r="D32" s="164">
        <f t="shared" si="0"/>
        <v>5559462.4299999997</v>
      </c>
      <c r="E32" s="164">
        <f t="shared" si="0"/>
        <v>13392806.800000001</v>
      </c>
      <c r="F32" s="164">
        <f t="shared" si="0"/>
        <v>58029.09</v>
      </c>
      <c r="G32" s="164">
        <f t="shared" si="0"/>
        <v>182325.02999999997</v>
      </c>
      <c r="H32" s="164">
        <f t="shared" si="1"/>
        <v>26310341.950000003</v>
      </c>
      <c r="I32" s="165">
        <f t="shared" si="2"/>
        <v>5918.889978466409</v>
      </c>
      <c r="J32" s="191">
        <f>'Table 3 DATA'!H7+'Table 3 DATA'!H17+'Table 3 DATA'!H27+'Table 3 DATA'!H37+'Table 3 DATA'!H47+'Table 3 DATA'!H57+'Table 3 DATA'!H67+'Table 3 DATA'!H77+'Table 3 DATA'!H87+'Table 3 DATA'!H97+'Table 3 DATA'!H107+'Table 3 DATA'!H117+'Table 3 DATA'!H127+'Table 3 DATA'!H137</f>
        <v>26310341.950000003</v>
      </c>
      <c r="K32" s="174">
        <f>(J32/'NRS Population'!F7)*1000</f>
        <v>5918.889978466409</v>
      </c>
      <c r="L32" s="161"/>
      <c r="M32" s="189"/>
      <c r="N32" s="189"/>
      <c r="Q32" s="94"/>
    </row>
    <row r="33" spans="1:17" ht="15">
      <c r="B33" s="28" t="s">
        <v>34</v>
      </c>
      <c r="C33" s="163">
        <f t="shared" si="0"/>
        <v>5338543.4700000007</v>
      </c>
      <c r="D33" s="164">
        <f t="shared" si="0"/>
        <v>5734384.9499999993</v>
      </c>
      <c r="E33" s="164">
        <f t="shared" si="0"/>
        <v>12795988.200000003</v>
      </c>
      <c r="F33" s="164">
        <f t="shared" si="0"/>
        <v>8851.5</v>
      </c>
      <c r="G33" s="164">
        <f t="shared" si="0"/>
        <v>7146.3799999999983</v>
      </c>
      <c r="H33" s="164">
        <f t="shared" si="1"/>
        <v>23884914.500000004</v>
      </c>
      <c r="I33" s="165">
        <f t="shared" si="2"/>
        <v>5354.5996253896592</v>
      </c>
      <c r="J33" s="191">
        <f>'Table 3 DATA'!H8+'Table 3 DATA'!H18+'Table 3 DATA'!H28+'Table 3 DATA'!H38+'Table 3 DATA'!H48+'Table 3 DATA'!H58+'Table 3 DATA'!H68+'Table 3 DATA'!H78+'Table 3 DATA'!H88+'Table 3 DATA'!H98+'Table 3 DATA'!H108+'Table 3 DATA'!H118+'Table 3 DATA'!H128+'Table 3 DATA'!H138</f>
        <v>23884914.500000004</v>
      </c>
      <c r="K33" s="174">
        <f>(J33/'NRS Population'!G7)*1000</f>
        <v>5354.5996253896592</v>
      </c>
      <c r="L33" s="161"/>
      <c r="M33" s="189"/>
      <c r="N33" s="189"/>
      <c r="Q33" s="94"/>
    </row>
    <row r="34" spans="1:17" ht="15">
      <c r="B34" s="28" t="s">
        <v>150</v>
      </c>
      <c r="C34" s="163">
        <f t="shared" si="0"/>
        <v>4886414.4499999993</v>
      </c>
      <c r="D34" s="164">
        <f t="shared" si="0"/>
        <v>5752599.8099999996</v>
      </c>
      <c r="E34" s="164">
        <f t="shared" si="0"/>
        <v>12103045.23</v>
      </c>
      <c r="F34" s="164">
        <f t="shared" si="0"/>
        <v>3470</v>
      </c>
      <c r="G34" s="164">
        <f t="shared" si="0"/>
        <v>67391.149999999994</v>
      </c>
      <c r="H34" s="164">
        <f t="shared" si="1"/>
        <v>22812920.639999997</v>
      </c>
      <c r="I34" s="165">
        <f t="shared" si="2"/>
        <v>5096.9162890084244</v>
      </c>
      <c r="J34" s="191">
        <f>'Table 3 DATA'!H9+'Table 3 DATA'!H19+'Table 3 DATA'!H29+'Table 3 DATA'!H39+'Table 3 DATA'!H49+'Table 3 DATA'!H59+'Table 3 DATA'!H69+'Table 3 DATA'!H79+'Table 3 DATA'!H89+'Table 3 DATA'!H99+'Table 3 DATA'!H109+'Table 3 DATA'!H119+'Table 3 DATA'!H129+'Table 3 DATA'!H139</f>
        <v>22812920.639999997</v>
      </c>
      <c r="K34" s="174">
        <f>(J34/'NRS Population'!H7)*1000</f>
        <v>5096.9162890084244</v>
      </c>
      <c r="L34" s="161"/>
      <c r="M34" s="189"/>
      <c r="N34" s="189"/>
      <c r="Q34" s="94"/>
    </row>
    <row r="35" spans="1:17" ht="15">
      <c r="B35" s="28" t="s">
        <v>159</v>
      </c>
      <c r="C35" s="163">
        <f t="shared" si="0"/>
        <v>4519090.3199999984</v>
      </c>
      <c r="D35" s="164">
        <f t="shared" si="0"/>
        <v>5829429.71</v>
      </c>
      <c r="E35" s="164">
        <f t="shared" si="0"/>
        <v>12111489.869999999</v>
      </c>
      <c r="F35" s="164">
        <f t="shared" si="0"/>
        <v>2000</v>
      </c>
      <c r="G35" s="164">
        <f t="shared" si="0"/>
        <v>53673.41</v>
      </c>
      <c r="H35" s="164">
        <f t="shared" si="1"/>
        <v>22515683.309999999</v>
      </c>
      <c r="I35" s="165">
        <f t="shared" si="2"/>
        <v>5008.9137293907179</v>
      </c>
      <c r="J35" s="191">
        <f>'Table 3 DATA'!H10+'Table 3 DATA'!H20+'Table 3 DATA'!H30+'Table 3 DATA'!H40+'Table 3 DATA'!H50+'Table 3 DATA'!H60+'Table 3 DATA'!H70+'Table 3 DATA'!H80+'Table 3 DATA'!H90+'Table 3 DATA'!H100+'Table 3 DATA'!H110+'Table 3 DATA'!H120+'Table 3 DATA'!H130+'Table 3 DATA'!H140</f>
        <v>22515683.309999995</v>
      </c>
      <c r="K35" s="174">
        <f>(J35/'NRS Population'!I7)*1000</f>
        <v>5008.9137293907179</v>
      </c>
      <c r="L35" s="161"/>
      <c r="M35" s="189"/>
      <c r="N35" s="189"/>
      <c r="Q35" s="94"/>
    </row>
    <row r="36" spans="1:17" ht="15">
      <c r="B36" s="28" t="s">
        <v>177</v>
      </c>
      <c r="C36" s="163">
        <f t="shared" si="0"/>
        <v>4232254.08</v>
      </c>
      <c r="D36" s="164">
        <f t="shared" si="0"/>
        <v>5415119.6999999993</v>
      </c>
      <c r="E36" s="164">
        <f t="shared" si="0"/>
        <v>12048119</v>
      </c>
      <c r="F36" s="164">
        <f t="shared" si="0"/>
        <v>752050</v>
      </c>
      <c r="G36" s="164">
        <f t="shared" si="0"/>
        <v>14079.130000000001</v>
      </c>
      <c r="H36" s="164">
        <f t="shared" si="1"/>
        <v>22461621.91</v>
      </c>
      <c r="I36" s="165">
        <f t="shared" si="2"/>
        <v>4972.3247703066936</v>
      </c>
      <c r="J36" s="191">
        <f>'Table 3 DATA'!H11+'Table 3 DATA'!H21+'Table 3 DATA'!H31+'Table 3 DATA'!H41+'Table 3 DATA'!H51+'Table 3 DATA'!H61+'Table 3 DATA'!H71+'Table 3 DATA'!H81+'Table 3 DATA'!H91+'Table 3 DATA'!H101+'Table 3 DATA'!H111+'Table 3 DATA'!H121+'Table 3 DATA'!H131+'Table 3 DATA'!H141</f>
        <v>22461621.909999996</v>
      </c>
      <c r="K36" s="174">
        <f>(J36/'NRS Population'!J7)*1000</f>
        <v>4972.3247703066936</v>
      </c>
      <c r="L36" s="161"/>
      <c r="M36" s="189"/>
      <c r="N36" s="189"/>
      <c r="Q36" s="94"/>
    </row>
    <row r="37" spans="1:17" ht="15">
      <c r="B37" s="28" t="s">
        <v>198</v>
      </c>
      <c r="C37" s="163">
        <f t="shared" si="0"/>
        <v>4220525.0900000008</v>
      </c>
      <c r="D37" s="164">
        <f t="shared" si="0"/>
        <v>5371684.4099999992</v>
      </c>
      <c r="E37" s="164">
        <f t="shared" si="0"/>
        <v>12501369.800000001</v>
      </c>
      <c r="F37" s="164">
        <f t="shared" si="0"/>
        <v>848320.8</v>
      </c>
      <c r="G37" s="164">
        <f t="shared" si="0"/>
        <v>12036.070000000002</v>
      </c>
      <c r="H37" s="164">
        <f t="shared" si="1"/>
        <v>22953936.170000002</v>
      </c>
      <c r="I37" s="165">
        <f t="shared" si="2"/>
        <v>5051.2356504589789</v>
      </c>
      <c r="J37" s="191">
        <f>'Table 3 DATA'!H12+'Table 3 DATA'!H22+'Table 3 DATA'!H32+'Table 3 DATA'!H42+'Table 3 DATA'!H52+'Table 3 DATA'!H62+'Table 3 DATA'!H72+'Table 3 DATA'!H82+'Table 3 DATA'!H92+'Table 3 DATA'!H102+'Table 3 DATA'!H112+'Table 3 DATA'!H122+'Table 3 DATA'!H132+'Table 3 DATA'!H142</f>
        <v>22953936.170000002</v>
      </c>
      <c r="K37" s="174">
        <f>(J37/'NRS Population'!K7)*1000</f>
        <v>5051.2356504589789</v>
      </c>
      <c r="L37" s="161"/>
      <c r="M37" s="189"/>
      <c r="N37" s="189"/>
      <c r="Q37" s="94"/>
    </row>
    <row r="38" spans="1:17">
      <c r="B38" s="92"/>
      <c r="C38" s="92"/>
      <c r="D38" s="92"/>
      <c r="E38" s="92"/>
      <c r="F38" s="92"/>
      <c r="G38" s="92"/>
      <c r="H38" s="92"/>
      <c r="I38" s="92"/>
      <c r="J38" s="190"/>
      <c r="K38" s="190"/>
      <c r="L38" s="161"/>
      <c r="M38" s="50"/>
      <c r="N38" s="189"/>
    </row>
    <row r="39" spans="1:17">
      <c r="I39" s="125"/>
      <c r="J39" s="125"/>
      <c r="K39" s="125"/>
      <c r="L39" s="125"/>
      <c r="M39" s="47"/>
    </row>
    <row r="40" spans="1:17">
      <c r="H40" s="93" t="s">
        <v>12</v>
      </c>
      <c r="I40" s="93"/>
      <c r="J40" s="126"/>
      <c r="K40" s="125"/>
      <c r="L40" s="125"/>
      <c r="M40" s="47"/>
    </row>
    <row r="41" spans="1:17" s="114" customFormat="1">
      <c r="A41" s="113"/>
      <c r="B41" s="113" t="s">
        <v>84</v>
      </c>
      <c r="C41" s="113"/>
      <c r="D41" s="113"/>
      <c r="E41" s="113"/>
      <c r="F41" s="113"/>
      <c r="G41" s="113"/>
      <c r="H41" s="113"/>
      <c r="I41" s="113"/>
      <c r="J41" s="175"/>
      <c r="K41" s="176"/>
      <c r="L41" s="176"/>
      <c r="M41" s="113"/>
    </row>
    <row r="42" spans="1:17" s="114" customFormat="1" ht="43.5" customHeight="1">
      <c r="A42" s="113"/>
      <c r="B42" s="260" t="s">
        <v>191</v>
      </c>
      <c r="C42" s="260"/>
      <c r="D42" s="260"/>
      <c r="E42" s="260"/>
      <c r="F42" s="260"/>
      <c r="G42" s="260"/>
      <c r="H42" s="260"/>
      <c r="I42" s="113"/>
      <c r="J42" s="175"/>
      <c r="K42" s="176"/>
      <c r="L42" s="176"/>
      <c r="M42" s="113"/>
    </row>
    <row r="43" spans="1:17" s="114" customFormat="1" ht="29.25" customHeight="1">
      <c r="A43" s="113"/>
      <c r="B43" s="260" t="s">
        <v>192</v>
      </c>
      <c r="C43" s="260"/>
      <c r="D43" s="260"/>
      <c r="E43" s="260"/>
      <c r="F43" s="260"/>
      <c r="G43" s="260"/>
      <c r="H43" s="260"/>
      <c r="I43" s="113"/>
      <c r="J43" s="175"/>
      <c r="K43" s="176"/>
      <c r="L43" s="176"/>
      <c r="M43" s="113"/>
    </row>
    <row r="44" spans="1:17" s="114" customFormat="1" ht="28.5" customHeight="1">
      <c r="A44" s="113"/>
      <c r="B44" s="259" t="s">
        <v>190</v>
      </c>
      <c r="C44" s="259"/>
      <c r="D44" s="259"/>
      <c r="E44" s="259"/>
      <c r="F44" s="259"/>
      <c r="G44" s="259"/>
      <c r="H44" s="259"/>
      <c r="I44" s="113"/>
      <c r="J44" s="151"/>
      <c r="K44" s="115"/>
      <c r="L44" s="115"/>
      <c r="M44" s="113"/>
    </row>
    <row r="45" spans="1:17" s="114" customFormat="1" ht="12.75">
      <c r="A45" s="113"/>
      <c r="B45" s="113" t="s">
        <v>188</v>
      </c>
      <c r="C45" s="113"/>
      <c r="D45" s="113"/>
      <c r="E45" s="113"/>
      <c r="F45" s="113"/>
      <c r="G45" s="113"/>
      <c r="H45" s="113"/>
      <c r="I45" s="113"/>
      <c r="K45" s="113"/>
      <c r="L45" s="113"/>
      <c r="M45" s="113"/>
    </row>
    <row r="46" spans="1:17" s="114" customFormat="1" ht="45" customHeight="1">
      <c r="A46" s="113"/>
      <c r="B46" s="259" t="s">
        <v>189</v>
      </c>
      <c r="C46" s="259"/>
      <c r="D46" s="259"/>
      <c r="E46" s="259"/>
      <c r="F46" s="259"/>
      <c r="G46" s="259"/>
      <c r="H46" s="259"/>
      <c r="I46" s="113"/>
      <c r="K46" s="113"/>
      <c r="L46" s="113"/>
      <c r="M46" s="113"/>
    </row>
    <row r="47" spans="1:17">
      <c r="B47" s="47" t="s">
        <v>143</v>
      </c>
      <c r="K47" s="47"/>
      <c r="L47" s="47"/>
      <c r="M47" s="47"/>
    </row>
    <row r="48" spans="1:17">
      <c r="K48" s="47"/>
      <c r="L48" s="47"/>
      <c r="M48" s="47"/>
    </row>
    <row r="49" spans="2:12" ht="14.25" customHeight="1">
      <c r="B49" s="89"/>
      <c r="C49" s="67"/>
      <c r="D49" s="67"/>
      <c r="E49" s="67"/>
      <c r="F49" s="67"/>
      <c r="G49" s="67"/>
      <c r="H49" s="67"/>
      <c r="I49" s="67"/>
      <c r="J49" s="67"/>
      <c r="K49" s="67"/>
      <c r="L49" s="67"/>
    </row>
  </sheetData>
  <mergeCells count="4">
    <mergeCell ref="B44:H44"/>
    <mergeCell ref="B46:H46"/>
    <mergeCell ref="B42:H42"/>
    <mergeCell ref="B43:H43"/>
  </mergeCells>
  <pageMargins left="0.70866141732283472" right="0.70866141732283472" top="0.74803149606299213" bottom="0.74803149606299213" header="0.31496062992125984" footer="0.31496062992125984"/>
  <pageSetup paperSize="9" scale="85" orientation="landscape" r:id="rId2"/>
  <colBreaks count="1" manualBreakCount="1">
    <brk id="9" max="1048575" man="1"/>
  </colBreaks>
  <drawing r:id="rId3"/>
</worksheet>
</file>

<file path=xl/worksheets/sheet8.xml><?xml version="1.0" encoding="utf-8"?>
<worksheet xmlns="http://schemas.openxmlformats.org/spreadsheetml/2006/main" xmlns:r="http://schemas.openxmlformats.org/officeDocument/2006/relationships">
  <sheetPr codeName="Sheet7">
    <tabColor theme="7" tint="-0.249977111117893"/>
  </sheetPr>
  <dimension ref="A1:I143"/>
  <sheetViews>
    <sheetView topLeftCell="A133" workbookViewId="0">
      <selection activeCell="I133" sqref="I133"/>
    </sheetView>
  </sheetViews>
  <sheetFormatPr defaultRowHeight="12.75"/>
  <cols>
    <col min="1" max="7" width="14.7109375" style="55" customWidth="1"/>
    <col min="8" max="8" width="18.85546875" style="66" customWidth="1"/>
    <col min="9" max="9" width="19" style="66" customWidth="1"/>
    <col min="10" max="10" width="19" style="55" customWidth="1"/>
    <col min="11" max="16384" width="9.140625" style="55"/>
  </cols>
  <sheetData>
    <row r="1" spans="1:9" s="54" customFormat="1" ht="15.75" customHeight="1">
      <c r="A1" s="59" t="s">
        <v>109</v>
      </c>
      <c r="H1" s="63"/>
      <c r="I1" s="63"/>
    </row>
    <row r="2" spans="1:9" s="54" customFormat="1" ht="30.75" customHeight="1">
      <c r="A2" s="201" t="s">
        <v>104</v>
      </c>
      <c r="B2" s="201" t="s">
        <v>102</v>
      </c>
      <c r="C2" s="201" t="s">
        <v>153</v>
      </c>
      <c r="D2" s="201" t="s">
        <v>110</v>
      </c>
      <c r="E2" s="201" t="s">
        <v>111</v>
      </c>
      <c r="F2" s="201" t="s">
        <v>112</v>
      </c>
      <c r="G2" s="208" t="s">
        <v>178</v>
      </c>
      <c r="H2" s="64" t="s">
        <v>124</v>
      </c>
      <c r="I2" s="65" t="s">
        <v>125</v>
      </c>
    </row>
    <row r="3" spans="1:9" s="54" customFormat="1" ht="18" customHeight="1">
      <c r="A3" s="203" t="s">
        <v>88</v>
      </c>
      <c r="B3" s="202">
        <v>2007</v>
      </c>
      <c r="C3" s="204">
        <v>853912.73</v>
      </c>
      <c r="D3" s="204">
        <v>630730.28</v>
      </c>
      <c r="E3" s="204">
        <v>571472.4</v>
      </c>
      <c r="F3" s="204">
        <v>-35920.199999999997</v>
      </c>
      <c r="G3" s="209"/>
      <c r="H3" s="63">
        <f>SUM(C3:E3,F3,G3)</f>
        <v>2020195.2100000002</v>
      </c>
      <c r="I3" s="63">
        <f>(H3/'NRS Population'!B8)*1000</f>
        <v>6533.8944069446652</v>
      </c>
    </row>
    <row r="4" spans="1:9" s="54" customFormat="1" ht="18" customHeight="1">
      <c r="A4" s="206" t="s">
        <v>88</v>
      </c>
      <c r="B4" s="205">
        <v>2008</v>
      </c>
      <c r="C4" s="207">
        <v>970882.35</v>
      </c>
      <c r="D4" s="207">
        <v>471041.41</v>
      </c>
      <c r="E4" s="207">
        <v>952100.85</v>
      </c>
      <c r="F4" s="207">
        <v>17540.14</v>
      </c>
      <c r="G4" s="210"/>
      <c r="H4" s="63">
        <f t="shared" ref="H4:H67" si="0">SUM(C4:E4,F4,G4)</f>
        <v>2411564.75</v>
      </c>
      <c r="I4" s="63">
        <f>(H4/'NRS Population'!C8)*1000</f>
        <v>7761.51483064485</v>
      </c>
    </row>
    <row r="5" spans="1:9" s="54" customFormat="1" ht="18" customHeight="1">
      <c r="A5" s="203" t="s">
        <v>88</v>
      </c>
      <c r="B5" s="202">
        <v>2009</v>
      </c>
      <c r="C5" s="204">
        <v>852242.88</v>
      </c>
      <c r="D5" s="204">
        <v>509300.84</v>
      </c>
      <c r="E5" s="204">
        <v>1000501.27</v>
      </c>
      <c r="F5" s="204">
        <v>6013.33</v>
      </c>
      <c r="G5" s="209"/>
      <c r="H5" s="63">
        <f t="shared" si="0"/>
        <v>2368058.3200000003</v>
      </c>
      <c r="I5" s="63">
        <f>(H5/'NRS Population'!D8)*1000</f>
        <v>7597.8936898608481</v>
      </c>
    </row>
    <row r="6" spans="1:9" s="54" customFormat="1" ht="18" customHeight="1">
      <c r="A6" s="206" t="s">
        <v>88</v>
      </c>
      <c r="B6" s="205">
        <v>2010</v>
      </c>
      <c r="C6" s="207">
        <v>812207.78</v>
      </c>
      <c r="D6" s="207">
        <v>600580.53</v>
      </c>
      <c r="E6" s="207">
        <v>1332652.33</v>
      </c>
      <c r="F6" s="207">
        <v>-221.71</v>
      </c>
      <c r="G6" s="210">
        <v>1650</v>
      </c>
      <c r="H6" s="63">
        <f t="shared" si="0"/>
        <v>2746868.93</v>
      </c>
      <c r="I6" s="63">
        <f>(H6/'NRS Population'!E8)*1000</f>
        <v>8786.2130478450836</v>
      </c>
    </row>
    <row r="7" spans="1:9" s="54" customFormat="1" ht="18" customHeight="1">
      <c r="A7" s="203" t="s">
        <v>88</v>
      </c>
      <c r="B7" s="202">
        <v>2011</v>
      </c>
      <c r="C7" s="204">
        <v>709036.71</v>
      </c>
      <c r="D7" s="204">
        <v>712214.7</v>
      </c>
      <c r="E7" s="204">
        <v>1253107.06</v>
      </c>
      <c r="F7" s="204">
        <v>-55.95</v>
      </c>
      <c r="G7" s="209">
        <v>0</v>
      </c>
      <c r="H7" s="63">
        <f t="shared" si="0"/>
        <v>2674302.5199999996</v>
      </c>
      <c r="I7" s="63">
        <f>(H7/'NRS Population'!F8)*1000</f>
        <v>8521.3919460606558</v>
      </c>
    </row>
    <row r="8" spans="1:9" s="54" customFormat="1" ht="18" customHeight="1">
      <c r="A8" s="206" t="s">
        <v>88</v>
      </c>
      <c r="B8" s="205">
        <v>2012</v>
      </c>
      <c r="C8" s="207">
        <v>543696.56000000006</v>
      </c>
      <c r="D8" s="207">
        <v>790637.25</v>
      </c>
      <c r="E8" s="207">
        <v>1186457.3999999999</v>
      </c>
      <c r="F8" s="207">
        <v>697.4</v>
      </c>
      <c r="G8" s="210">
        <v>0</v>
      </c>
      <c r="H8" s="63">
        <f t="shared" si="0"/>
        <v>2521488.61</v>
      </c>
      <c r="I8" s="63">
        <f>(H8/'NRS Population'!G8)*1000</f>
        <v>8035.0036805358604</v>
      </c>
    </row>
    <row r="9" spans="1:9" s="54" customFormat="1" ht="18" customHeight="1">
      <c r="A9" s="203" t="s">
        <v>88</v>
      </c>
      <c r="B9" s="202">
        <v>2013</v>
      </c>
      <c r="C9" s="204">
        <v>506247.13</v>
      </c>
      <c r="D9" s="204">
        <v>843562.2</v>
      </c>
      <c r="E9" s="204">
        <v>1141439.58</v>
      </c>
      <c r="F9" s="204">
        <v>-832.45</v>
      </c>
      <c r="G9" s="209">
        <v>0</v>
      </c>
      <c r="H9" s="63">
        <f t="shared" si="0"/>
        <v>2490416.46</v>
      </c>
      <c r="I9" s="63">
        <f>(H9/'NRS Population'!H8)*1000</f>
        <v>7941.8855156578866</v>
      </c>
    </row>
    <row r="10" spans="1:9" s="54" customFormat="1" ht="18" customHeight="1">
      <c r="A10" s="206" t="s">
        <v>88</v>
      </c>
      <c r="B10" s="205">
        <v>2014</v>
      </c>
      <c r="C10" s="207">
        <v>440535.91</v>
      </c>
      <c r="D10" s="207">
        <v>861666.99</v>
      </c>
      <c r="E10" s="207">
        <v>1120635.02</v>
      </c>
      <c r="F10" s="207">
        <v>-104.4</v>
      </c>
      <c r="G10" s="210">
        <v>0</v>
      </c>
      <c r="H10" s="63">
        <f t="shared" si="0"/>
        <v>2422733.52</v>
      </c>
      <c r="I10" s="63">
        <f>(H10/'NRS Population'!I8)*1000</f>
        <v>7742.3415569474628</v>
      </c>
    </row>
    <row r="11" spans="1:9" s="54" customFormat="1" ht="18" customHeight="1">
      <c r="A11" s="203" t="s">
        <v>88</v>
      </c>
      <c r="B11" s="202">
        <v>2015</v>
      </c>
      <c r="C11" s="204">
        <v>392874.68</v>
      </c>
      <c r="D11" s="204">
        <v>820591.95</v>
      </c>
      <c r="E11" s="204">
        <v>1169827.54</v>
      </c>
      <c r="F11" s="204">
        <v>-168.61</v>
      </c>
      <c r="G11" s="209">
        <v>0</v>
      </c>
      <c r="H11" s="63">
        <f t="shared" si="0"/>
        <v>2383125.56</v>
      </c>
      <c r="I11" s="63">
        <f>(H11/'NRS Population'!J8)*1000</f>
        <v>7627.3930284883963</v>
      </c>
    </row>
    <row r="12" spans="1:9" s="54" customFormat="1" ht="18" customHeight="1">
      <c r="A12" s="206" t="s">
        <v>88</v>
      </c>
      <c r="B12" s="205">
        <v>2016</v>
      </c>
      <c r="C12" s="207">
        <v>355989.18</v>
      </c>
      <c r="D12" s="207">
        <v>724515.3</v>
      </c>
      <c r="E12" s="207">
        <v>1184098.1200000001</v>
      </c>
      <c r="F12" s="207">
        <v>63.01</v>
      </c>
      <c r="G12" s="210">
        <v>0</v>
      </c>
      <c r="H12" s="63">
        <f t="shared" si="0"/>
        <v>2264665.61</v>
      </c>
      <c r="I12" s="63">
        <f>(H12/'NRS Population'!K8)*1000</f>
        <v>7250.1548208643198</v>
      </c>
    </row>
    <row r="13" spans="1:9" s="54" customFormat="1" ht="18" customHeight="1">
      <c r="A13" s="203" t="s">
        <v>89</v>
      </c>
      <c r="B13" s="202">
        <v>2007</v>
      </c>
      <c r="C13" s="204">
        <v>42938.27</v>
      </c>
      <c r="D13" s="204">
        <v>13375.44</v>
      </c>
      <c r="E13" s="204">
        <v>56401.08</v>
      </c>
      <c r="F13" s="204"/>
      <c r="G13" s="209"/>
      <c r="H13" s="63">
        <f t="shared" si="0"/>
        <v>112714.79000000001</v>
      </c>
      <c r="I13" s="63">
        <f>(H13/'NRS Population'!B9)*1000</f>
        <v>1204.9516265247</v>
      </c>
    </row>
    <row r="14" spans="1:9" s="54" customFormat="1" ht="18" customHeight="1">
      <c r="A14" s="206" t="s">
        <v>89</v>
      </c>
      <c r="B14" s="205">
        <v>2008</v>
      </c>
      <c r="C14" s="207">
        <v>55929.31</v>
      </c>
      <c r="D14" s="207">
        <v>10978.42</v>
      </c>
      <c r="E14" s="207">
        <v>74800.86</v>
      </c>
      <c r="F14" s="207">
        <v>2616.67</v>
      </c>
      <c r="G14" s="210"/>
      <c r="H14" s="63">
        <f t="shared" si="0"/>
        <v>144325.26</v>
      </c>
      <c r="I14" s="63">
        <f>(H14/'NRS Population'!C9)*1000</f>
        <v>1523.8167938931299</v>
      </c>
    </row>
    <row r="15" spans="1:9" s="54" customFormat="1" ht="18" customHeight="1">
      <c r="A15" s="203" t="s">
        <v>89</v>
      </c>
      <c r="B15" s="202">
        <v>2009</v>
      </c>
      <c r="C15" s="204">
        <v>47484.1</v>
      </c>
      <c r="D15" s="204">
        <v>12258.75</v>
      </c>
      <c r="E15" s="204">
        <v>77396.81</v>
      </c>
      <c r="F15" s="204">
        <v>162.16</v>
      </c>
      <c r="G15" s="209"/>
      <c r="H15" s="63">
        <f t="shared" si="0"/>
        <v>137301.82</v>
      </c>
      <c r="I15" s="63">
        <f>(H15/'NRS Population'!D9)*1000</f>
        <v>1443.5045260048153</v>
      </c>
    </row>
    <row r="16" spans="1:9" s="54" customFormat="1" ht="18" customHeight="1">
      <c r="A16" s="206" t="s">
        <v>89</v>
      </c>
      <c r="B16" s="205">
        <v>2010</v>
      </c>
      <c r="C16" s="207">
        <v>44050.6</v>
      </c>
      <c r="D16" s="207">
        <v>14103.25</v>
      </c>
      <c r="E16" s="207">
        <v>102881.17</v>
      </c>
      <c r="F16" s="207"/>
      <c r="G16" s="210">
        <v>0</v>
      </c>
      <c r="H16" s="63">
        <f t="shared" si="0"/>
        <v>161035.01999999999</v>
      </c>
      <c r="I16" s="63">
        <f>(H16/'NRS Population'!E9)*1000</f>
        <v>1688.0335017505608</v>
      </c>
    </row>
    <row r="17" spans="1:9" s="54" customFormat="1" ht="18" customHeight="1">
      <c r="A17" s="203" t="s">
        <v>89</v>
      </c>
      <c r="B17" s="202">
        <v>2011</v>
      </c>
      <c r="C17" s="204">
        <v>34621.67</v>
      </c>
      <c r="D17" s="204">
        <v>15923.25</v>
      </c>
      <c r="E17" s="204">
        <v>104568.85</v>
      </c>
      <c r="F17" s="204">
        <v>0.57999999999999996</v>
      </c>
      <c r="G17" s="209">
        <v>1825.7</v>
      </c>
      <c r="H17" s="63">
        <f t="shared" si="0"/>
        <v>156940.05000000002</v>
      </c>
      <c r="I17" s="63">
        <f>(H17/'NRS Population'!F9)*1000</f>
        <v>1636.4286161161162</v>
      </c>
    </row>
    <row r="18" spans="1:9" s="54" customFormat="1" ht="18" customHeight="1">
      <c r="A18" s="206" t="s">
        <v>89</v>
      </c>
      <c r="B18" s="205">
        <v>2012</v>
      </c>
      <c r="C18" s="207">
        <v>27405.96</v>
      </c>
      <c r="D18" s="207">
        <v>21451.5</v>
      </c>
      <c r="E18" s="207">
        <v>88034.35</v>
      </c>
      <c r="F18" s="207">
        <v>-137.44</v>
      </c>
      <c r="G18" s="210">
        <v>104.5</v>
      </c>
      <c r="H18" s="63">
        <f t="shared" si="0"/>
        <v>136858.87</v>
      </c>
      <c r="I18" s="63">
        <f>(H18/'NRS Population'!G9)*1000</f>
        <v>1426.6088832831247</v>
      </c>
    </row>
    <row r="19" spans="1:9" s="54" customFormat="1" ht="18" customHeight="1">
      <c r="A19" s="203" t="s">
        <v>89</v>
      </c>
      <c r="B19" s="202">
        <v>2013</v>
      </c>
      <c r="C19" s="204">
        <v>22778.240000000002</v>
      </c>
      <c r="D19" s="204">
        <v>19061</v>
      </c>
      <c r="E19" s="204">
        <v>79774.399999999994</v>
      </c>
      <c r="F19" s="204">
        <v>-107.16</v>
      </c>
      <c r="G19" s="209">
        <v>0</v>
      </c>
      <c r="H19" s="63">
        <f t="shared" si="0"/>
        <v>121506.48</v>
      </c>
      <c r="I19" s="63">
        <f>(H19/'NRS Population'!H9)*1000</f>
        <v>1264.0597561483085</v>
      </c>
    </row>
    <row r="20" spans="1:9" s="54" customFormat="1" ht="18" customHeight="1">
      <c r="A20" s="206" t="s">
        <v>89</v>
      </c>
      <c r="B20" s="205">
        <v>2014</v>
      </c>
      <c r="C20" s="207">
        <v>20874.82</v>
      </c>
      <c r="D20" s="207">
        <v>17885</v>
      </c>
      <c r="E20" s="207">
        <v>84453.7</v>
      </c>
      <c r="F20" s="207"/>
      <c r="G20" s="210">
        <v>0</v>
      </c>
      <c r="H20" s="63">
        <f t="shared" si="0"/>
        <v>123213.51999999999</v>
      </c>
      <c r="I20" s="63">
        <f>(H20/'NRS Population'!I9)*1000</f>
        <v>1280.7392547164907</v>
      </c>
    </row>
    <row r="21" spans="1:9" s="54" customFormat="1" ht="18" customHeight="1">
      <c r="A21" s="203" t="s">
        <v>89</v>
      </c>
      <c r="B21" s="202">
        <v>2015</v>
      </c>
      <c r="C21" s="204">
        <v>24869.23</v>
      </c>
      <c r="D21" s="204">
        <v>21012.25</v>
      </c>
      <c r="E21" s="204">
        <v>112733.9</v>
      </c>
      <c r="F21" s="204"/>
      <c r="G21" s="209">
        <v>0</v>
      </c>
      <c r="H21" s="63">
        <f t="shared" si="0"/>
        <v>158615.38</v>
      </c>
      <c r="I21" s="63">
        <f>(H21/'NRS Population'!J9)*1000</f>
        <v>1646.8740460789302</v>
      </c>
    </row>
    <row r="22" spans="1:9" s="54" customFormat="1" ht="18" customHeight="1">
      <c r="A22" s="206" t="s">
        <v>89</v>
      </c>
      <c r="B22" s="205">
        <v>2016</v>
      </c>
      <c r="C22" s="207">
        <v>30454.43</v>
      </c>
      <c r="D22" s="207">
        <v>24074.75</v>
      </c>
      <c r="E22" s="207">
        <v>138466.4</v>
      </c>
      <c r="F22" s="207"/>
      <c r="G22" s="210">
        <v>0</v>
      </c>
      <c r="H22" s="63">
        <f t="shared" si="0"/>
        <v>192995.58</v>
      </c>
      <c r="I22" s="63">
        <f>(H22/'NRS Population'!K9)*1000</f>
        <v>1995.6733225102628</v>
      </c>
    </row>
    <row r="23" spans="1:9" s="54" customFormat="1" ht="18" customHeight="1">
      <c r="A23" s="203" t="s">
        <v>90</v>
      </c>
      <c r="B23" s="202">
        <v>2007</v>
      </c>
      <c r="C23" s="204">
        <v>166823.76</v>
      </c>
      <c r="D23" s="204">
        <v>163507.20000000001</v>
      </c>
      <c r="E23" s="204">
        <v>278866.3</v>
      </c>
      <c r="F23" s="204">
        <v>827.94</v>
      </c>
      <c r="G23" s="209"/>
      <c r="H23" s="63">
        <f t="shared" si="0"/>
        <v>610025.19999999995</v>
      </c>
      <c r="I23" s="63">
        <f>(H23/'NRS Population'!B10)*1000</f>
        <v>4832.4952073134018</v>
      </c>
    </row>
    <row r="24" spans="1:9" s="54" customFormat="1" ht="18" customHeight="1">
      <c r="A24" s="206" t="s">
        <v>90</v>
      </c>
      <c r="B24" s="205">
        <v>2008</v>
      </c>
      <c r="C24" s="207">
        <v>190062.71</v>
      </c>
      <c r="D24" s="207">
        <v>170377.04</v>
      </c>
      <c r="E24" s="207">
        <v>281269.06</v>
      </c>
      <c r="F24" s="207">
        <v>3980.2</v>
      </c>
      <c r="G24" s="210"/>
      <c r="H24" s="63">
        <f t="shared" si="0"/>
        <v>645689.01</v>
      </c>
      <c r="I24" s="63">
        <f>(H24/'NRS Population'!C10)*1000</f>
        <v>5082.6446417607331</v>
      </c>
    </row>
    <row r="25" spans="1:9" s="54" customFormat="1" ht="18" customHeight="1">
      <c r="A25" s="203" t="s">
        <v>90</v>
      </c>
      <c r="B25" s="202">
        <v>2009</v>
      </c>
      <c r="C25" s="204">
        <v>184490.17</v>
      </c>
      <c r="D25" s="204">
        <v>181853.2</v>
      </c>
      <c r="E25" s="204">
        <v>278973.24</v>
      </c>
      <c r="F25" s="204"/>
      <c r="G25" s="209"/>
      <c r="H25" s="63">
        <f t="shared" si="0"/>
        <v>645316.61</v>
      </c>
      <c r="I25" s="63">
        <f>(H25/'NRS Population'!D10)*1000</f>
        <v>5063.0539951041928</v>
      </c>
    </row>
    <row r="26" spans="1:9" s="54" customFormat="1" ht="18" customHeight="1">
      <c r="A26" s="206" t="s">
        <v>90</v>
      </c>
      <c r="B26" s="205">
        <v>2010</v>
      </c>
      <c r="C26" s="207">
        <v>162713.42000000001</v>
      </c>
      <c r="D26" s="207">
        <v>186095.38</v>
      </c>
      <c r="E26" s="207">
        <v>321354.09999999998</v>
      </c>
      <c r="F26" s="207">
        <v>-60.32</v>
      </c>
      <c r="G26" s="210">
        <v>0</v>
      </c>
      <c r="H26" s="63">
        <f t="shared" si="0"/>
        <v>670102.58000000007</v>
      </c>
      <c r="I26" s="63">
        <f>(H26/'NRS Population'!E10)*1000</f>
        <v>5246.9821160110259</v>
      </c>
    </row>
    <row r="27" spans="1:9" s="54" customFormat="1" ht="18" customHeight="1">
      <c r="A27" s="203" t="s">
        <v>90</v>
      </c>
      <c r="B27" s="202">
        <v>2011</v>
      </c>
      <c r="C27" s="204">
        <v>131976.54999999999</v>
      </c>
      <c r="D27" s="204">
        <v>201131.84</v>
      </c>
      <c r="E27" s="204">
        <v>278223.83</v>
      </c>
      <c r="F27" s="204">
        <v>4520.5200000000004</v>
      </c>
      <c r="G27" s="209">
        <v>0</v>
      </c>
      <c r="H27" s="63">
        <f t="shared" si="0"/>
        <v>615852.74</v>
      </c>
      <c r="I27" s="63">
        <f>(H27/'NRS Population'!F10)*1000</f>
        <v>4806.3179171804513</v>
      </c>
    </row>
    <row r="28" spans="1:9" s="54" customFormat="1" ht="18" customHeight="1">
      <c r="A28" s="206" t="s">
        <v>90</v>
      </c>
      <c r="B28" s="205">
        <v>2012</v>
      </c>
      <c r="C28" s="207">
        <v>107325.17</v>
      </c>
      <c r="D28" s="207">
        <v>211623.96</v>
      </c>
      <c r="E28" s="207">
        <v>265826.43</v>
      </c>
      <c r="F28" s="207">
        <v>1003.68</v>
      </c>
      <c r="G28" s="210">
        <v>0</v>
      </c>
      <c r="H28" s="63">
        <f t="shared" si="0"/>
        <v>585779.24000000011</v>
      </c>
      <c r="I28" s="63">
        <f>(H28/'NRS Population'!G10)*1000</f>
        <v>4578.5822931240682</v>
      </c>
    </row>
    <row r="29" spans="1:9" s="54" customFormat="1" ht="18" customHeight="1">
      <c r="A29" s="203" t="s">
        <v>90</v>
      </c>
      <c r="B29" s="202">
        <v>2013</v>
      </c>
      <c r="C29" s="204">
        <v>103607.98</v>
      </c>
      <c r="D29" s="204">
        <v>225528.44</v>
      </c>
      <c r="E29" s="204">
        <v>250738.8</v>
      </c>
      <c r="F29" s="204">
        <v>920.7</v>
      </c>
      <c r="G29" s="209">
        <v>0</v>
      </c>
      <c r="H29" s="63">
        <f t="shared" si="0"/>
        <v>580795.91999999993</v>
      </c>
      <c r="I29" s="63">
        <f>(H29/'NRS Population'!H10)*1000</f>
        <v>4544.4978951816083</v>
      </c>
    </row>
    <row r="30" spans="1:9" s="54" customFormat="1" ht="18" customHeight="1">
      <c r="A30" s="206" t="s">
        <v>90</v>
      </c>
      <c r="B30" s="205">
        <v>2014</v>
      </c>
      <c r="C30" s="207">
        <v>102004.31</v>
      </c>
      <c r="D30" s="207">
        <v>252101.92</v>
      </c>
      <c r="E30" s="207">
        <v>255305.7</v>
      </c>
      <c r="F30" s="207">
        <v>-247.88</v>
      </c>
      <c r="G30" s="210">
        <v>0</v>
      </c>
      <c r="H30" s="63">
        <f t="shared" si="0"/>
        <v>609164.04999999993</v>
      </c>
      <c r="I30" s="63">
        <f>(H30/'NRS Population'!I10)*1000</f>
        <v>4772.3298993301732</v>
      </c>
    </row>
    <row r="31" spans="1:9" s="54" customFormat="1" ht="18" customHeight="1">
      <c r="A31" s="203" t="s">
        <v>90</v>
      </c>
      <c r="B31" s="202">
        <v>2015</v>
      </c>
      <c r="C31" s="204">
        <v>95760.25</v>
      </c>
      <c r="D31" s="204">
        <v>239394.4</v>
      </c>
      <c r="E31" s="204">
        <v>260266.5</v>
      </c>
      <c r="F31" s="204"/>
      <c r="G31" s="209">
        <v>0</v>
      </c>
      <c r="H31" s="63">
        <f t="shared" si="0"/>
        <v>595421.15</v>
      </c>
      <c r="I31" s="63">
        <f>(H31/'NRS Population'!J10)*1000</f>
        <v>4669.7500509779929</v>
      </c>
    </row>
    <row r="32" spans="1:9" s="54" customFormat="1" ht="18" customHeight="1">
      <c r="A32" s="206" t="s">
        <v>90</v>
      </c>
      <c r="B32" s="205">
        <v>2016</v>
      </c>
      <c r="C32" s="207">
        <v>97132</v>
      </c>
      <c r="D32" s="207">
        <v>227728.48</v>
      </c>
      <c r="E32" s="207">
        <v>267298.2</v>
      </c>
      <c r="F32" s="207"/>
      <c r="G32" s="210">
        <v>0</v>
      </c>
      <c r="H32" s="63">
        <f t="shared" si="0"/>
        <v>592158.67999999993</v>
      </c>
      <c r="I32" s="63">
        <f>(H32/'NRS Population'!K10)*1000</f>
        <v>4647.7719434567953</v>
      </c>
    </row>
    <row r="33" spans="1:9" s="54" customFormat="1" ht="18" customHeight="1">
      <c r="A33" s="203" t="s">
        <v>91</v>
      </c>
      <c r="B33" s="202">
        <v>2007</v>
      </c>
      <c r="C33" s="204">
        <v>489193.96</v>
      </c>
      <c r="D33" s="204">
        <v>221102</v>
      </c>
      <c r="E33" s="204">
        <v>424846.08000000002</v>
      </c>
      <c r="F33" s="204"/>
      <c r="G33" s="209"/>
      <c r="H33" s="63">
        <f t="shared" si="0"/>
        <v>1135142.04</v>
      </c>
      <c r="I33" s="63">
        <f>(H33/'NRS Population'!B11)*1000</f>
        <v>3800.9872624261661</v>
      </c>
    </row>
    <row r="34" spans="1:9" s="54" customFormat="1" ht="18" customHeight="1">
      <c r="A34" s="206" t="s">
        <v>91</v>
      </c>
      <c r="B34" s="205">
        <v>2008</v>
      </c>
      <c r="C34" s="207">
        <v>664542.35</v>
      </c>
      <c r="D34" s="207">
        <v>190018.5</v>
      </c>
      <c r="E34" s="207">
        <v>611792.67000000004</v>
      </c>
      <c r="F34" s="207"/>
      <c r="G34" s="210"/>
      <c r="H34" s="63">
        <f t="shared" si="0"/>
        <v>1466353.52</v>
      </c>
      <c r="I34" s="63">
        <f>(H34/'NRS Population'!C11)*1000</f>
        <v>4891.6768802228416</v>
      </c>
    </row>
    <row r="35" spans="1:9" s="54" customFormat="1" ht="18" customHeight="1">
      <c r="A35" s="203" t="s">
        <v>91</v>
      </c>
      <c r="B35" s="202">
        <v>2009</v>
      </c>
      <c r="C35" s="204">
        <v>610251.09</v>
      </c>
      <c r="D35" s="204">
        <v>190293.25</v>
      </c>
      <c r="E35" s="204">
        <v>633694.66</v>
      </c>
      <c r="F35" s="204">
        <v>814.38</v>
      </c>
      <c r="G35" s="209"/>
      <c r="H35" s="63">
        <f t="shared" si="0"/>
        <v>1435053.38</v>
      </c>
      <c r="I35" s="63">
        <f>(H35/'NRS Population'!D11)*1000</f>
        <v>4765.3552631142011</v>
      </c>
    </row>
    <row r="36" spans="1:9" s="54" customFormat="1" ht="18" customHeight="1">
      <c r="A36" s="206" t="s">
        <v>91</v>
      </c>
      <c r="B36" s="205">
        <v>2010</v>
      </c>
      <c r="C36" s="207">
        <v>504771.87</v>
      </c>
      <c r="D36" s="207">
        <v>180618.4</v>
      </c>
      <c r="E36" s="207">
        <v>670867.06999999995</v>
      </c>
      <c r="F36" s="207">
        <v>9563.44</v>
      </c>
      <c r="G36" s="210">
        <v>0</v>
      </c>
      <c r="H36" s="63">
        <f t="shared" si="0"/>
        <v>1365820.7799999998</v>
      </c>
      <c r="I36" s="63">
        <f>(H36/'NRS Population'!E11)*1000</f>
        <v>4516.632980376854</v>
      </c>
    </row>
    <row r="37" spans="1:9" s="54" customFormat="1" ht="18" customHeight="1">
      <c r="A37" s="203" t="s">
        <v>91</v>
      </c>
      <c r="B37" s="202">
        <v>2011</v>
      </c>
      <c r="C37" s="204">
        <v>389716.54</v>
      </c>
      <c r="D37" s="204">
        <v>191995.4</v>
      </c>
      <c r="E37" s="204">
        <v>594006.71</v>
      </c>
      <c r="F37" s="204"/>
      <c r="G37" s="209">
        <v>0</v>
      </c>
      <c r="H37" s="63">
        <f t="shared" si="0"/>
        <v>1175718.6499999999</v>
      </c>
      <c r="I37" s="63">
        <f>(H37/'NRS Population'!F11)*1000</f>
        <v>3853.6149396089741</v>
      </c>
    </row>
    <row r="38" spans="1:9" s="54" customFormat="1" ht="18" customHeight="1">
      <c r="A38" s="206" t="s">
        <v>91</v>
      </c>
      <c r="B38" s="205">
        <v>2012</v>
      </c>
      <c r="C38" s="207">
        <v>273018.33</v>
      </c>
      <c r="D38" s="207">
        <v>190933.93</v>
      </c>
      <c r="E38" s="207">
        <v>524420.05000000005</v>
      </c>
      <c r="F38" s="207">
        <v>313.55</v>
      </c>
      <c r="G38" s="210">
        <v>0</v>
      </c>
      <c r="H38" s="63">
        <f t="shared" si="0"/>
        <v>988685.8600000001</v>
      </c>
      <c r="I38" s="63">
        <f>(H38/'NRS Population'!G11)*1000</f>
        <v>3230.186717721358</v>
      </c>
    </row>
    <row r="39" spans="1:9" s="54" customFormat="1" ht="18" customHeight="1">
      <c r="A39" s="203" t="s">
        <v>91</v>
      </c>
      <c r="B39" s="202">
        <v>2013</v>
      </c>
      <c r="C39" s="204">
        <v>234242.93</v>
      </c>
      <c r="D39" s="204">
        <v>185304.38</v>
      </c>
      <c r="E39" s="204">
        <v>476139.4</v>
      </c>
      <c r="F39" s="204">
        <v>9.74</v>
      </c>
      <c r="G39" s="209">
        <v>0</v>
      </c>
      <c r="H39" s="63">
        <f t="shared" si="0"/>
        <v>895696.45</v>
      </c>
      <c r="I39" s="63">
        <f>(H39/'NRS Population'!H11)*1000</f>
        <v>2919.565600033899</v>
      </c>
    </row>
    <row r="40" spans="1:9" s="54" customFormat="1" ht="18" customHeight="1">
      <c r="A40" s="206" t="s">
        <v>91</v>
      </c>
      <c r="B40" s="205">
        <v>2014</v>
      </c>
      <c r="C40" s="207">
        <v>223950.74</v>
      </c>
      <c r="D40" s="207">
        <v>179156.43</v>
      </c>
      <c r="E40" s="207">
        <v>519834.98</v>
      </c>
      <c r="F40" s="207">
        <v>8860.44</v>
      </c>
      <c r="G40" s="210">
        <v>0</v>
      </c>
      <c r="H40" s="63">
        <f t="shared" si="0"/>
        <v>931802.58999999985</v>
      </c>
      <c r="I40" s="63">
        <f>(H40/'NRS Population'!I11)*1000</f>
        <v>3032.0074384521768</v>
      </c>
    </row>
    <row r="41" spans="1:9" s="54" customFormat="1" ht="18" customHeight="1">
      <c r="A41" s="203" t="s">
        <v>91</v>
      </c>
      <c r="B41" s="202">
        <v>2015</v>
      </c>
      <c r="C41" s="204">
        <v>228038.66</v>
      </c>
      <c r="D41" s="204">
        <v>194029.41</v>
      </c>
      <c r="E41" s="204">
        <v>612697.43999999994</v>
      </c>
      <c r="F41" s="204">
        <v>95.3</v>
      </c>
      <c r="G41" s="209">
        <v>0</v>
      </c>
      <c r="H41" s="63">
        <f t="shared" si="0"/>
        <v>1034860.81</v>
      </c>
      <c r="I41" s="63">
        <f>(H41/'NRS Population'!J11)*1000</f>
        <v>3362.45953945979</v>
      </c>
    </row>
    <row r="42" spans="1:9" s="54" customFormat="1" ht="18" customHeight="1">
      <c r="A42" s="206" t="s">
        <v>91</v>
      </c>
      <c r="B42" s="205">
        <v>2016</v>
      </c>
      <c r="C42" s="207">
        <v>247034.48</v>
      </c>
      <c r="D42" s="207">
        <v>198393.96</v>
      </c>
      <c r="E42" s="207">
        <v>685917.04</v>
      </c>
      <c r="F42" s="207"/>
      <c r="G42" s="210">
        <v>0</v>
      </c>
      <c r="H42" s="63">
        <f t="shared" si="0"/>
        <v>1131345.48</v>
      </c>
      <c r="I42" s="63">
        <f>(H42/'NRS Population'!K11)*1000</f>
        <v>3651.0679743244682</v>
      </c>
    </row>
    <row r="43" spans="1:9" s="54" customFormat="1" ht="18" customHeight="1">
      <c r="A43" s="203" t="s">
        <v>92</v>
      </c>
      <c r="B43" s="202">
        <v>2007</v>
      </c>
      <c r="C43" s="204">
        <v>299259.09000000003</v>
      </c>
      <c r="D43" s="204">
        <v>205239.65</v>
      </c>
      <c r="E43" s="204">
        <v>486129.85</v>
      </c>
      <c r="F43" s="204">
        <v>4806.7</v>
      </c>
      <c r="G43" s="209"/>
      <c r="H43" s="63">
        <f t="shared" si="0"/>
        <v>995435.28999999992</v>
      </c>
      <c r="I43" s="63">
        <f>(H43/'NRS Population'!B12)*1000</f>
        <v>4129.2375243705146</v>
      </c>
    </row>
    <row r="44" spans="1:9" s="54" customFormat="1" ht="18" customHeight="1">
      <c r="A44" s="206" t="s">
        <v>92</v>
      </c>
      <c r="B44" s="205">
        <v>2008</v>
      </c>
      <c r="C44" s="207">
        <v>326054.34000000003</v>
      </c>
      <c r="D44" s="207">
        <v>210720.21</v>
      </c>
      <c r="E44" s="207">
        <v>527607.63</v>
      </c>
      <c r="F44" s="207">
        <v>2627.8</v>
      </c>
      <c r="G44" s="210"/>
      <c r="H44" s="63">
        <f t="shared" si="0"/>
        <v>1067009.9800000002</v>
      </c>
      <c r="I44" s="63">
        <f>(H44/'NRS Population'!C12)*1000</f>
        <v>4399.2792176200419</v>
      </c>
    </row>
    <row r="45" spans="1:9" s="54" customFormat="1" ht="18" customHeight="1">
      <c r="A45" s="203" t="s">
        <v>92</v>
      </c>
      <c r="B45" s="202">
        <v>2009</v>
      </c>
      <c r="C45" s="204">
        <v>303853.96999999997</v>
      </c>
      <c r="D45" s="204">
        <v>219233.7</v>
      </c>
      <c r="E45" s="204">
        <v>607895.4</v>
      </c>
      <c r="F45" s="204">
        <v>36.32</v>
      </c>
      <c r="G45" s="209"/>
      <c r="H45" s="63">
        <f t="shared" si="0"/>
        <v>1131019.3900000001</v>
      </c>
      <c r="I45" s="63">
        <f>(H45/'NRS Population'!D12)*1000</f>
        <v>4639.2040476463935</v>
      </c>
    </row>
    <row r="46" spans="1:9" s="54" customFormat="1" ht="18" customHeight="1">
      <c r="A46" s="206" t="s">
        <v>92</v>
      </c>
      <c r="B46" s="205">
        <v>2010</v>
      </c>
      <c r="C46" s="207">
        <v>260126.76</v>
      </c>
      <c r="D46" s="207">
        <v>239536.38</v>
      </c>
      <c r="E46" s="207">
        <v>660676.80000000005</v>
      </c>
      <c r="F46" s="207"/>
      <c r="G46" s="210">
        <v>0</v>
      </c>
      <c r="H46" s="63">
        <f t="shared" si="0"/>
        <v>1160339.94</v>
      </c>
      <c r="I46" s="63">
        <f>(H46/'NRS Population'!E12)*1000</f>
        <v>4724.5303930390601</v>
      </c>
    </row>
    <row r="47" spans="1:9" s="54" customFormat="1" ht="18" customHeight="1">
      <c r="A47" s="203" t="s">
        <v>92</v>
      </c>
      <c r="B47" s="202">
        <v>2011</v>
      </c>
      <c r="C47" s="204">
        <v>231918.09</v>
      </c>
      <c r="D47" s="204">
        <v>227687.15</v>
      </c>
      <c r="E47" s="204">
        <v>600154.78</v>
      </c>
      <c r="F47" s="204"/>
      <c r="G47" s="209">
        <v>0</v>
      </c>
      <c r="H47" s="63">
        <f t="shared" si="0"/>
        <v>1059760.02</v>
      </c>
      <c r="I47" s="63">
        <f>(H47/'NRS Population'!F12)*1000</f>
        <v>4272.7262537848401</v>
      </c>
    </row>
    <row r="48" spans="1:9" s="54" customFormat="1" ht="18" customHeight="1">
      <c r="A48" s="206" t="s">
        <v>92</v>
      </c>
      <c r="B48" s="205">
        <v>2012</v>
      </c>
      <c r="C48" s="207">
        <v>193239.4</v>
      </c>
      <c r="D48" s="207">
        <v>267326.7</v>
      </c>
      <c r="E48" s="207">
        <v>598973.38</v>
      </c>
      <c r="F48" s="207">
        <v>-428.47</v>
      </c>
      <c r="G48" s="210">
        <v>0</v>
      </c>
      <c r="H48" s="63">
        <f t="shared" si="0"/>
        <v>1059111.01</v>
      </c>
      <c r="I48" s="63">
        <f>(H48/'NRS Population'!G12)*1000</f>
        <v>4249.0381891927682</v>
      </c>
    </row>
    <row r="49" spans="1:9" s="54" customFormat="1" ht="18" customHeight="1">
      <c r="A49" s="203" t="s">
        <v>92</v>
      </c>
      <c r="B49" s="202">
        <v>2013</v>
      </c>
      <c r="C49" s="204">
        <v>174973.19</v>
      </c>
      <c r="D49" s="204">
        <v>294242.55</v>
      </c>
      <c r="E49" s="204">
        <v>522071.4</v>
      </c>
      <c r="F49" s="204"/>
      <c r="G49" s="209">
        <v>0</v>
      </c>
      <c r="H49" s="63">
        <f t="shared" si="0"/>
        <v>991287.14</v>
      </c>
      <c r="I49" s="63">
        <f>(H49/'NRS Population'!H12)*1000</f>
        <v>3963.9435211695645</v>
      </c>
    </row>
    <row r="50" spans="1:9" s="54" customFormat="1" ht="18" customHeight="1">
      <c r="A50" s="206" t="s">
        <v>92</v>
      </c>
      <c r="B50" s="205">
        <v>2014</v>
      </c>
      <c r="C50" s="207">
        <v>169343.75</v>
      </c>
      <c r="D50" s="207">
        <v>305641.84999999998</v>
      </c>
      <c r="E50" s="207">
        <v>509702.5</v>
      </c>
      <c r="F50" s="207"/>
      <c r="G50" s="210">
        <v>0</v>
      </c>
      <c r="H50" s="63">
        <f t="shared" si="0"/>
        <v>984688.1</v>
      </c>
      <c r="I50" s="63">
        <f>(H50/'NRS Population'!I12)*1000</f>
        <v>3922.4663198400244</v>
      </c>
    </row>
    <row r="51" spans="1:9" s="54" customFormat="1" ht="18" customHeight="1">
      <c r="A51" s="203" t="s">
        <v>92</v>
      </c>
      <c r="B51" s="202">
        <v>2015</v>
      </c>
      <c r="C51" s="204">
        <v>160343.53</v>
      </c>
      <c r="D51" s="204">
        <v>0</v>
      </c>
      <c r="E51" s="204">
        <v>0</v>
      </c>
      <c r="F51" s="204"/>
      <c r="G51" s="209">
        <v>751800</v>
      </c>
      <c r="H51" s="63">
        <f t="shared" si="0"/>
        <v>912143.53</v>
      </c>
      <c r="I51" s="63">
        <f>(H51/'NRS Population'!J12)*1000</f>
        <v>3601.9362494422221</v>
      </c>
    </row>
    <row r="52" spans="1:9" s="54" customFormat="1" ht="18" customHeight="1">
      <c r="A52" s="206" t="s">
        <v>92</v>
      </c>
      <c r="B52" s="205">
        <v>2016</v>
      </c>
      <c r="C52" s="207">
        <v>162460.13</v>
      </c>
      <c r="D52" s="207">
        <v>0</v>
      </c>
      <c r="E52" s="207">
        <v>0</v>
      </c>
      <c r="F52" s="207"/>
      <c r="G52" s="210">
        <v>846580</v>
      </c>
      <c r="H52" s="63">
        <f t="shared" si="0"/>
        <v>1009040.13</v>
      </c>
      <c r="I52" s="63">
        <f>(H52/'NRS Population'!K12)*1000</f>
        <v>3958.3550923056405</v>
      </c>
    </row>
    <row r="53" spans="1:9" s="54" customFormat="1" ht="18" customHeight="1">
      <c r="A53" s="203" t="s">
        <v>93</v>
      </c>
      <c r="B53" s="202">
        <v>2007</v>
      </c>
      <c r="C53" s="204">
        <v>754784.12</v>
      </c>
      <c r="D53" s="204">
        <v>222001.5</v>
      </c>
      <c r="E53" s="204">
        <v>1124150.23</v>
      </c>
      <c r="F53" s="204"/>
      <c r="G53" s="209"/>
      <c r="H53" s="63">
        <f t="shared" si="0"/>
        <v>2100935.85</v>
      </c>
      <c r="I53" s="63">
        <f>(H53/'NRS Population'!B13)*1000</f>
        <v>4578.1997167138807</v>
      </c>
    </row>
    <row r="54" spans="1:9" s="54" customFormat="1" ht="18" customHeight="1">
      <c r="A54" s="206" t="s">
        <v>93</v>
      </c>
      <c r="B54" s="205">
        <v>2008</v>
      </c>
      <c r="C54" s="207">
        <v>913414.2</v>
      </c>
      <c r="D54" s="207">
        <v>257855.5</v>
      </c>
      <c r="E54" s="207">
        <v>1214841.1200000001</v>
      </c>
      <c r="F54" s="207">
        <v>-1.98</v>
      </c>
      <c r="G54" s="210"/>
      <c r="H54" s="63">
        <f t="shared" si="0"/>
        <v>2386108.8400000003</v>
      </c>
      <c r="I54" s="63">
        <f>(H54/'NRS Population'!C13)*1000</f>
        <v>5140.3599811284585</v>
      </c>
    </row>
    <row r="55" spans="1:9" s="54" customFormat="1" ht="18" customHeight="1">
      <c r="A55" s="203" t="s">
        <v>93</v>
      </c>
      <c r="B55" s="202">
        <v>2009</v>
      </c>
      <c r="C55" s="204">
        <v>929737.37</v>
      </c>
      <c r="D55" s="204">
        <v>302014.46999999997</v>
      </c>
      <c r="E55" s="204">
        <v>1240553.75</v>
      </c>
      <c r="F55" s="204"/>
      <c r="G55" s="209"/>
      <c r="H55" s="63">
        <f t="shared" si="0"/>
        <v>2472305.59</v>
      </c>
      <c r="I55" s="63">
        <f>(H55/'NRS Population'!D13)*1000</f>
        <v>5264.9294901827161</v>
      </c>
    </row>
    <row r="56" spans="1:9" s="54" customFormat="1" ht="18" customHeight="1">
      <c r="A56" s="206" t="s">
        <v>93</v>
      </c>
      <c r="B56" s="205">
        <v>2010</v>
      </c>
      <c r="C56" s="207">
        <v>866168.52</v>
      </c>
      <c r="D56" s="207">
        <v>331498.43</v>
      </c>
      <c r="E56" s="207">
        <v>1257357.75</v>
      </c>
      <c r="F56" s="207">
        <v>21846.25</v>
      </c>
      <c r="G56" s="210">
        <v>0</v>
      </c>
      <c r="H56" s="63">
        <f t="shared" si="0"/>
        <v>2476870.9500000002</v>
      </c>
      <c r="I56" s="63">
        <f>(H56/'NRS Population'!E13)*1000</f>
        <v>5215.7059468884181</v>
      </c>
    </row>
    <row r="57" spans="1:9" s="54" customFormat="1" ht="18" customHeight="1">
      <c r="A57" s="203" t="s">
        <v>93</v>
      </c>
      <c r="B57" s="202">
        <v>2011</v>
      </c>
      <c r="C57" s="204">
        <v>703084.21</v>
      </c>
      <c r="D57" s="204">
        <v>335284.90000000002</v>
      </c>
      <c r="E57" s="204">
        <v>1083974.21</v>
      </c>
      <c r="F57" s="204">
        <v>35.07</v>
      </c>
      <c r="G57" s="209">
        <v>0</v>
      </c>
      <c r="H57" s="63">
        <f t="shared" si="0"/>
        <v>2122378.3899999997</v>
      </c>
      <c r="I57" s="63">
        <f>(H57/'NRS Population'!F13)*1000</f>
        <v>4428.4303575080012</v>
      </c>
    </row>
    <row r="58" spans="1:9" s="54" customFormat="1" ht="18" customHeight="1">
      <c r="A58" s="206" t="s">
        <v>93</v>
      </c>
      <c r="B58" s="205">
        <v>2012</v>
      </c>
      <c r="C58" s="207">
        <v>525034.54</v>
      </c>
      <c r="D58" s="207">
        <v>341745.01</v>
      </c>
      <c r="E58" s="207">
        <v>1013830.51</v>
      </c>
      <c r="F58" s="207">
        <v>942.21</v>
      </c>
      <c r="G58" s="210">
        <v>0</v>
      </c>
      <c r="H58" s="63">
        <f t="shared" si="0"/>
        <v>1881552.27</v>
      </c>
      <c r="I58" s="63">
        <f>(H58/'NRS Population'!G13)*1000</f>
        <v>3900.0428443508472</v>
      </c>
    </row>
    <row r="59" spans="1:9" s="54" customFormat="1" ht="18" customHeight="1">
      <c r="A59" s="203" t="s">
        <v>93</v>
      </c>
      <c r="B59" s="202">
        <v>2013</v>
      </c>
      <c r="C59" s="204">
        <v>483629.92</v>
      </c>
      <c r="D59" s="204">
        <v>338093.41</v>
      </c>
      <c r="E59" s="204">
        <v>957705.32</v>
      </c>
      <c r="F59" s="204">
        <v>30.81</v>
      </c>
      <c r="G59" s="209">
        <v>2220</v>
      </c>
      <c r="H59" s="63">
        <f t="shared" si="0"/>
        <v>1781679.46</v>
      </c>
      <c r="I59" s="63">
        <f>(H59/'NRS Population'!H13)*1000</f>
        <v>3654.4272469951184</v>
      </c>
    </row>
    <row r="60" spans="1:9" s="54" customFormat="1" ht="18" customHeight="1">
      <c r="A60" s="206" t="s">
        <v>93</v>
      </c>
      <c r="B60" s="205">
        <v>2014</v>
      </c>
      <c r="C60" s="207">
        <v>440279.95</v>
      </c>
      <c r="D60" s="207">
        <v>334731.78999999998</v>
      </c>
      <c r="E60" s="207">
        <v>952167.48</v>
      </c>
      <c r="F60" s="207">
        <v>-230.15</v>
      </c>
      <c r="G60" s="210">
        <v>0</v>
      </c>
      <c r="H60" s="63">
        <f t="shared" si="0"/>
        <v>1726949.07</v>
      </c>
      <c r="I60" s="63">
        <f>(H60/'NRS Population'!I13)*1000</f>
        <v>3513.315328841365</v>
      </c>
    </row>
    <row r="61" spans="1:9" s="54" customFormat="1" ht="18" customHeight="1">
      <c r="A61" s="203" t="s">
        <v>93</v>
      </c>
      <c r="B61" s="202">
        <v>2015</v>
      </c>
      <c r="C61" s="204">
        <v>430585.84</v>
      </c>
      <c r="D61" s="204">
        <v>342811.85</v>
      </c>
      <c r="E61" s="204">
        <v>1088588.1599999999</v>
      </c>
      <c r="F61" s="204"/>
      <c r="G61" s="209">
        <v>0</v>
      </c>
      <c r="H61" s="63">
        <f t="shared" si="0"/>
        <v>1861985.8499999999</v>
      </c>
      <c r="I61" s="63">
        <f>(H61/'NRS Population'!J13)*1000</f>
        <v>3764.5764212799249</v>
      </c>
    </row>
    <row r="62" spans="1:9" s="54" customFormat="1" ht="18" customHeight="1">
      <c r="A62" s="206" t="s">
        <v>93</v>
      </c>
      <c r="B62" s="205">
        <v>2016</v>
      </c>
      <c r="C62" s="207">
        <v>437504.39</v>
      </c>
      <c r="D62" s="207">
        <v>353576.91</v>
      </c>
      <c r="E62" s="207">
        <v>1169403.8400000001</v>
      </c>
      <c r="F62" s="207">
        <v>2.37</v>
      </c>
      <c r="G62" s="210">
        <v>990.8</v>
      </c>
      <c r="H62" s="63">
        <f t="shared" si="0"/>
        <v>1961478.3100000003</v>
      </c>
      <c r="I62" s="63">
        <f>(H62/'NRS Population'!K13)*1000</f>
        <v>3968.9889538871844</v>
      </c>
    </row>
    <row r="63" spans="1:9" s="54" customFormat="1" ht="18" customHeight="1">
      <c r="A63" s="203" t="s">
        <v>94</v>
      </c>
      <c r="B63" s="202">
        <v>2007</v>
      </c>
      <c r="C63" s="204">
        <v>4219645.03</v>
      </c>
      <c r="D63" s="204">
        <v>1600138.46</v>
      </c>
      <c r="E63" s="204">
        <v>5740005.54</v>
      </c>
      <c r="F63" s="204">
        <v>28350.66</v>
      </c>
      <c r="G63" s="209"/>
      <c r="H63" s="63">
        <f t="shared" si="0"/>
        <v>11588139.690000001</v>
      </c>
      <c r="I63" s="63">
        <f>(H63/'NRS Population'!B14)*1000</f>
        <v>12478.277624331704</v>
      </c>
    </row>
    <row r="64" spans="1:9" s="54" customFormat="1" ht="18" customHeight="1">
      <c r="A64" s="206" t="s">
        <v>94</v>
      </c>
      <c r="B64" s="205">
        <v>2008</v>
      </c>
      <c r="C64" s="207">
        <v>4461288.99</v>
      </c>
      <c r="D64" s="207">
        <v>1726017.1</v>
      </c>
      <c r="E64" s="207">
        <v>6169470.96</v>
      </c>
      <c r="F64" s="207">
        <v>21551.47</v>
      </c>
      <c r="G64" s="210"/>
      <c r="H64" s="63">
        <f t="shared" si="0"/>
        <v>12378328.520000001</v>
      </c>
      <c r="I64" s="63">
        <f>(H64/'NRS Population'!C14)*1000</f>
        <v>13243.528218515628</v>
      </c>
    </row>
    <row r="65" spans="1:9" s="54" customFormat="1" ht="18" customHeight="1">
      <c r="A65" s="203" t="s">
        <v>94</v>
      </c>
      <c r="B65" s="202">
        <v>2009</v>
      </c>
      <c r="C65" s="204">
        <v>3874700.46</v>
      </c>
      <c r="D65" s="204">
        <v>1851060.76</v>
      </c>
      <c r="E65" s="204">
        <v>6580759.1299999999</v>
      </c>
      <c r="F65" s="204">
        <v>10225.959999999999</v>
      </c>
      <c r="G65" s="209"/>
      <c r="H65" s="63">
        <f t="shared" si="0"/>
        <v>12316746.310000001</v>
      </c>
      <c r="I65" s="63">
        <f>(H65/'NRS Population'!D14)*1000</f>
        <v>13091.028267935302</v>
      </c>
    </row>
    <row r="66" spans="1:9" s="54" customFormat="1" ht="18" customHeight="1">
      <c r="A66" s="206" t="s">
        <v>94</v>
      </c>
      <c r="B66" s="205">
        <v>2010</v>
      </c>
      <c r="C66" s="207">
        <v>3152027.49</v>
      </c>
      <c r="D66" s="207">
        <v>1838656.96</v>
      </c>
      <c r="E66" s="207">
        <v>6781119.3499999996</v>
      </c>
      <c r="F66" s="207">
        <v>1460.06</v>
      </c>
      <c r="G66" s="210">
        <v>250</v>
      </c>
      <c r="H66" s="63">
        <f t="shared" si="0"/>
        <v>11773513.860000001</v>
      </c>
      <c r="I66" s="63">
        <f>(H66/'NRS Population'!E14)*1000</f>
        <v>12430.267017890232</v>
      </c>
    </row>
    <row r="67" spans="1:9" s="54" customFormat="1" ht="18" customHeight="1">
      <c r="A67" s="203" t="s">
        <v>94</v>
      </c>
      <c r="B67" s="202">
        <v>2011</v>
      </c>
      <c r="C67" s="204">
        <v>2460551.1</v>
      </c>
      <c r="D67" s="204">
        <v>1820977.88</v>
      </c>
      <c r="E67" s="204">
        <v>6366421.2000000002</v>
      </c>
      <c r="F67" s="204">
        <v>5840.74</v>
      </c>
      <c r="G67" s="209">
        <v>1250</v>
      </c>
      <c r="H67" s="63">
        <f t="shared" si="0"/>
        <v>10655040.92</v>
      </c>
      <c r="I67" s="63">
        <f>(H67/'NRS Population'!F14)*1000</f>
        <v>11148.985577003567</v>
      </c>
    </row>
    <row r="68" spans="1:9" s="54" customFormat="1" ht="18" customHeight="1">
      <c r="A68" s="206" t="s">
        <v>94</v>
      </c>
      <c r="B68" s="205">
        <v>2012</v>
      </c>
      <c r="C68" s="207">
        <v>1787834.23</v>
      </c>
      <c r="D68" s="207">
        <v>1859272.08</v>
      </c>
      <c r="E68" s="207">
        <v>5994502.3300000001</v>
      </c>
      <c r="F68" s="207">
        <v>3511.87</v>
      </c>
      <c r="G68" s="210">
        <v>750</v>
      </c>
      <c r="H68" s="63">
        <f t="shared" ref="H68:H131" si="1">SUM(C68:E68,F68,G68)</f>
        <v>9645870.5099999998</v>
      </c>
      <c r="I68" s="63">
        <f>(H68/'NRS Population'!G14)*1000</f>
        <v>10068.852953733385</v>
      </c>
    </row>
    <row r="69" spans="1:9" s="54" customFormat="1" ht="18" customHeight="1">
      <c r="A69" s="203" t="s">
        <v>94</v>
      </c>
      <c r="B69" s="202">
        <v>2013</v>
      </c>
      <c r="C69" s="204">
        <v>1607375.69</v>
      </c>
      <c r="D69" s="204">
        <v>1805426.94</v>
      </c>
      <c r="E69" s="204">
        <v>5637798.6600000001</v>
      </c>
      <c r="F69" s="204">
        <v>58860.86</v>
      </c>
      <c r="G69" s="209">
        <v>1250</v>
      </c>
      <c r="H69" s="63">
        <f t="shared" si="1"/>
        <v>9110712.1499999985</v>
      </c>
      <c r="I69" s="63">
        <f>(H69/'NRS Population'!H14)*1000</f>
        <v>9504.6316069500444</v>
      </c>
    </row>
    <row r="70" spans="1:9" s="54" customFormat="1" ht="18" customHeight="1">
      <c r="A70" s="206" t="s">
        <v>94</v>
      </c>
      <c r="B70" s="205">
        <v>2014</v>
      </c>
      <c r="C70" s="207">
        <v>1414803.66</v>
      </c>
      <c r="D70" s="207">
        <v>1682815.27</v>
      </c>
      <c r="E70" s="207">
        <v>5292455.72</v>
      </c>
      <c r="F70" s="207">
        <v>34959.919999999998</v>
      </c>
      <c r="G70" s="210">
        <v>2000</v>
      </c>
      <c r="H70" s="63">
        <f t="shared" si="1"/>
        <v>8427034.5699999984</v>
      </c>
      <c r="I70" s="63">
        <f>(H70/'NRS Population'!I14)*1000</f>
        <v>8754.8330282434908</v>
      </c>
    </row>
    <row r="71" spans="1:9" s="54" customFormat="1" ht="18" customHeight="1">
      <c r="A71" s="203" t="s">
        <v>94</v>
      </c>
      <c r="B71" s="202">
        <v>2015</v>
      </c>
      <c r="C71" s="204">
        <v>1318984.3500000001</v>
      </c>
      <c r="D71" s="204">
        <v>1664650.16</v>
      </c>
      <c r="E71" s="204">
        <v>5283699.5</v>
      </c>
      <c r="F71" s="204">
        <v>98.59</v>
      </c>
      <c r="G71" s="209">
        <v>250</v>
      </c>
      <c r="H71" s="63">
        <f t="shared" si="1"/>
        <v>8267682.5999999996</v>
      </c>
      <c r="I71" s="63">
        <f>(H71/'NRS Population'!J14)*1000</f>
        <v>8533.6508975231027</v>
      </c>
    </row>
    <row r="72" spans="1:9" s="54" customFormat="1" ht="18" customHeight="1">
      <c r="A72" s="206" t="s">
        <v>94</v>
      </c>
      <c r="B72" s="205">
        <v>2016</v>
      </c>
      <c r="C72" s="207">
        <v>1297781.17</v>
      </c>
      <c r="D72" s="207">
        <v>1652465.61</v>
      </c>
      <c r="E72" s="207">
        <v>5244662</v>
      </c>
      <c r="F72" s="207"/>
      <c r="G72" s="210">
        <v>750</v>
      </c>
      <c r="H72" s="63">
        <f t="shared" si="1"/>
        <v>8195658.7800000003</v>
      </c>
      <c r="I72" s="63">
        <f>(H72/'NRS Population'!K14)*1000</f>
        <v>8374.9582614187129</v>
      </c>
    </row>
    <row r="73" spans="1:9" s="54" customFormat="1" ht="18" customHeight="1">
      <c r="A73" s="203" t="s">
        <v>95</v>
      </c>
      <c r="B73" s="202">
        <v>2007</v>
      </c>
      <c r="C73" s="204">
        <v>161541</v>
      </c>
      <c r="D73" s="204">
        <v>80443.199999999997</v>
      </c>
      <c r="E73" s="204">
        <v>211443.66</v>
      </c>
      <c r="F73" s="204"/>
      <c r="G73" s="209"/>
      <c r="H73" s="63">
        <f t="shared" si="1"/>
        <v>453427.86</v>
      </c>
      <c r="I73" s="63">
        <f>(H73/'NRS Population'!B15)*1000</f>
        <v>1726.7127450532375</v>
      </c>
    </row>
    <row r="74" spans="1:9" s="54" customFormat="1" ht="18" customHeight="1">
      <c r="A74" s="206" t="s">
        <v>95</v>
      </c>
      <c r="B74" s="205">
        <v>2008</v>
      </c>
      <c r="C74" s="207">
        <v>195841.2</v>
      </c>
      <c r="D74" s="207">
        <v>97652.64</v>
      </c>
      <c r="E74" s="207">
        <v>243506.79</v>
      </c>
      <c r="F74" s="207"/>
      <c r="G74" s="210"/>
      <c r="H74" s="63">
        <f t="shared" si="1"/>
        <v>537000.63</v>
      </c>
      <c r="I74" s="63">
        <f>(H74/'NRS Population'!C15)*1000</f>
        <v>2027.9709739913972</v>
      </c>
    </row>
    <row r="75" spans="1:9" s="54" customFormat="1" ht="18" customHeight="1">
      <c r="A75" s="203" t="s">
        <v>95</v>
      </c>
      <c r="B75" s="202">
        <v>2009</v>
      </c>
      <c r="C75" s="204">
        <v>190143.52</v>
      </c>
      <c r="D75" s="204">
        <v>101843.22</v>
      </c>
      <c r="E75" s="204">
        <v>261577.81</v>
      </c>
      <c r="F75" s="204">
        <v>10662.36</v>
      </c>
      <c r="G75" s="209"/>
      <c r="H75" s="63">
        <f t="shared" si="1"/>
        <v>564226.91</v>
      </c>
      <c r="I75" s="63">
        <f>(H75/'NRS Population'!D15)*1000</f>
        <v>2118.8119522032043</v>
      </c>
    </row>
    <row r="76" spans="1:9" s="54" customFormat="1" ht="18" customHeight="1">
      <c r="A76" s="206" t="s">
        <v>95</v>
      </c>
      <c r="B76" s="205">
        <v>2010</v>
      </c>
      <c r="C76" s="207">
        <v>189496.95999999999</v>
      </c>
      <c r="D76" s="207">
        <v>117876</v>
      </c>
      <c r="E76" s="207">
        <v>291284.15999999997</v>
      </c>
      <c r="F76" s="207">
        <v>307.68</v>
      </c>
      <c r="G76" s="210">
        <v>0</v>
      </c>
      <c r="H76" s="63">
        <f t="shared" si="1"/>
        <v>598964.79999999993</v>
      </c>
      <c r="I76" s="63">
        <f>(H76/'NRS Population'!E15)*1000</f>
        <v>2239.2546843923374</v>
      </c>
    </row>
    <row r="77" spans="1:9" s="54" customFormat="1" ht="18" customHeight="1">
      <c r="A77" s="203" t="s">
        <v>95</v>
      </c>
      <c r="B77" s="202">
        <v>2011</v>
      </c>
      <c r="C77" s="204">
        <v>165299.65</v>
      </c>
      <c r="D77" s="204">
        <v>130645.75999999999</v>
      </c>
      <c r="E77" s="204">
        <v>264725.12</v>
      </c>
      <c r="F77" s="204"/>
      <c r="G77" s="209">
        <v>0</v>
      </c>
      <c r="H77" s="63">
        <f t="shared" si="1"/>
        <v>560670.53</v>
      </c>
      <c r="I77" s="63">
        <f>(H77/'NRS Population'!F15)*1000</f>
        <v>2077.8273018696614</v>
      </c>
    </row>
    <row r="78" spans="1:9" s="54" customFormat="1" ht="18" customHeight="1">
      <c r="A78" s="206" t="s">
        <v>95</v>
      </c>
      <c r="B78" s="205">
        <v>2012</v>
      </c>
      <c r="C78" s="207">
        <v>121634.81</v>
      </c>
      <c r="D78" s="207">
        <v>133483.84</v>
      </c>
      <c r="E78" s="207">
        <v>241158.72</v>
      </c>
      <c r="F78" s="207">
        <v>31.36</v>
      </c>
      <c r="G78" s="210">
        <v>0</v>
      </c>
      <c r="H78" s="63">
        <f t="shared" si="1"/>
        <v>496308.73</v>
      </c>
      <c r="I78" s="63">
        <f>(H78/'NRS Population'!G15)*1000</f>
        <v>1847.1906670686274</v>
      </c>
    </row>
    <row r="79" spans="1:9" s="54" customFormat="1" ht="18" customHeight="1">
      <c r="A79" s="203" t="s">
        <v>95</v>
      </c>
      <c r="B79" s="202">
        <v>2013</v>
      </c>
      <c r="C79" s="204">
        <v>115820.25</v>
      </c>
      <c r="D79" s="204">
        <v>117461.12</v>
      </c>
      <c r="E79" s="204">
        <v>241366.39999999999</v>
      </c>
      <c r="F79" s="204"/>
      <c r="G79" s="209">
        <v>0</v>
      </c>
      <c r="H79" s="63">
        <f t="shared" si="1"/>
        <v>474647.77</v>
      </c>
      <c r="I79" s="63">
        <f>(H79/'NRS Population'!H15)*1000</f>
        <v>1755.4061140862157</v>
      </c>
    </row>
    <row r="80" spans="1:9" s="54" customFormat="1" ht="18" customHeight="1">
      <c r="A80" s="206" t="s">
        <v>95</v>
      </c>
      <c r="B80" s="205">
        <v>2014</v>
      </c>
      <c r="C80" s="207">
        <v>114617.57</v>
      </c>
      <c r="D80" s="207">
        <v>131483.51999999999</v>
      </c>
      <c r="E80" s="207">
        <v>256643.20000000001</v>
      </c>
      <c r="F80" s="207">
        <v>-91.6</v>
      </c>
      <c r="G80" s="210">
        <v>0</v>
      </c>
      <c r="H80" s="63">
        <f t="shared" si="1"/>
        <v>502652.69000000006</v>
      </c>
      <c r="I80" s="63">
        <f>(H80/'NRS Population'!I15)*1000</f>
        <v>1856.0192081174791</v>
      </c>
    </row>
    <row r="81" spans="1:9" s="54" customFormat="1" ht="18" customHeight="1">
      <c r="A81" s="203" t="s">
        <v>95</v>
      </c>
      <c r="B81" s="202">
        <v>2015</v>
      </c>
      <c r="C81" s="204">
        <v>114704.44</v>
      </c>
      <c r="D81" s="204">
        <v>140853.44</v>
      </c>
      <c r="E81" s="204">
        <v>274556.48</v>
      </c>
      <c r="F81" s="204">
        <v>6.99</v>
      </c>
      <c r="G81" s="209">
        <v>0</v>
      </c>
      <c r="H81" s="63">
        <f t="shared" si="1"/>
        <v>530121.35</v>
      </c>
      <c r="I81" s="63">
        <f>(H81/'NRS Population'!J15)*1000</f>
        <v>1954.8689062615238</v>
      </c>
    </row>
    <row r="82" spans="1:9" s="54" customFormat="1" ht="18" customHeight="1">
      <c r="A82" s="206" t="s">
        <v>95</v>
      </c>
      <c r="B82" s="205">
        <v>2016</v>
      </c>
      <c r="C82" s="207">
        <v>115708.97</v>
      </c>
      <c r="D82" s="207">
        <v>141791.56</v>
      </c>
      <c r="E82" s="207">
        <v>306590.73</v>
      </c>
      <c r="F82" s="207">
        <v>686.4</v>
      </c>
      <c r="G82" s="210">
        <v>0</v>
      </c>
      <c r="H82" s="63">
        <f t="shared" si="1"/>
        <v>564777.66</v>
      </c>
      <c r="I82" s="63">
        <f>(H82/'NRS Population'!K15)*1000</f>
        <v>2075.2592706909477</v>
      </c>
    </row>
    <row r="83" spans="1:9" s="54" customFormat="1" ht="18" customHeight="1">
      <c r="A83" s="203" t="s">
        <v>96</v>
      </c>
      <c r="B83" s="202">
        <v>2007</v>
      </c>
      <c r="C83" s="204">
        <v>565717.03</v>
      </c>
      <c r="D83" s="204">
        <v>515557</v>
      </c>
      <c r="E83" s="204">
        <v>0</v>
      </c>
      <c r="F83" s="204"/>
      <c r="G83" s="209"/>
      <c r="H83" s="63">
        <f t="shared" si="1"/>
        <v>1081274.03</v>
      </c>
      <c r="I83" s="63">
        <f>(H83/'NRS Population'!B16)*1000</f>
        <v>2047.0106830285051</v>
      </c>
    </row>
    <row r="84" spans="1:9" s="54" customFormat="1" ht="18" customHeight="1">
      <c r="A84" s="206" t="s">
        <v>96</v>
      </c>
      <c r="B84" s="205">
        <v>2008</v>
      </c>
      <c r="C84" s="207">
        <v>641818.12</v>
      </c>
      <c r="D84" s="207">
        <v>570914.75</v>
      </c>
      <c r="E84" s="207">
        <v>0</v>
      </c>
      <c r="F84" s="207"/>
      <c r="G84" s="210"/>
      <c r="H84" s="63">
        <f t="shared" si="1"/>
        <v>1212732.8700000001</v>
      </c>
      <c r="I84" s="63">
        <f>(H84/'NRS Population'!C16)*1000</f>
        <v>2282.4733495945975</v>
      </c>
    </row>
    <row r="85" spans="1:9" s="54" customFormat="1" ht="18" customHeight="1">
      <c r="A85" s="203" t="s">
        <v>96</v>
      </c>
      <c r="B85" s="202">
        <v>2009</v>
      </c>
      <c r="C85" s="204">
        <v>582967.54</v>
      </c>
      <c r="D85" s="204">
        <v>612925.25</v>
      </c>
      <c r="E85" s="204">
        <v>0</v>
      </c>
      <c r="F85" s="204"/>
      <c r="G85" s="209"/>
      <c r="H85" s="63">
        <f t="shared" si="1"/>
        <v>1195892.79</v>
      </c>
      <c r="I85" s="63">
        <f>(H85/'NRS Population'!D16)*1000</f>
        <v>2238.4935422282124</v>
      </c>
    </row>
    <row r="86" spans="1:9" s="54" customFormat="1" ht="18" customHeight="1">
      <c r="A86" s="206" t="s">
        <v>96</v>
      </c>
      <c r="B86" s="205">
        <v>2010</v>
      </c>
      <c r="C86" s="207">
        <v>506247.7</v>
      </c>
      <c r="D86" s="207">
        <v>686399</v>
      </c>
      <c r="E86" s="207">
        <v>0</v>
      </c>
      <c r="F86" s="207"/>
      <c r="G86" s="210">
        <v>27453.599999999999</v>
      </c>
      <c r="H86" s="63">
        <f t="shared" si="1"/>
        <v>1220100.3</v>
      </c>
      <c r="I86" s="63">
        <f>(H86/'NRS Population'!E16)*1000</f>
        <v>2273.7612746925088</v>
      </c>
    </row>
    <row r="87" spans="1:9" s="54" customFormat="1" ht="18" customHeight="1">
      <c r="A87" s="203" t="s">
        <v>96</v>
      </c>
      <c r="B87" s="202">
        <v>2011</v>
      </c>
      <c r="C87" s="204">
        <v>408697.76</v>
      </c>
      <c r="D87" s="204">
        <v>373199.02</v>
      </c>
      <c r="E87" s="204">
        <v>718379.04</v>
      </c>
      <c r="F87" s="204">
        <v>168808.81</v>
      </c>
      <c r="G87" s="209">
        <v>33677.040000000001</v>
      </c>
      <c r="H87" s="63">
        <f t="shared" si="1"/>
        <v>1702761.6700000002</v>
      </c>
      <c r="I87" s="63">
        <f>(H87/'NRS Population'!F16)*1000</f>
        <v>3156.9513079172148</v>
      </c>
    </row>
    <row r="88" spans="1:9" s="54" customFormat="1" ht="18" customHeight="1">
      <c r="A88" s="206" t="s">
        <v>96</v>
      </c>
      <c r="B88" s="205">
        <v>2012</v>
      </c>
      <c r="C88" s="207">
        <v>296609.74</v>
      </c>
      <c r="D88" s="207">
        <v>331273.28000000003</v>
      </c>
      <c r="E88" s="207">
        <v>797374.56</v>
      </c>
      <c r="F88" s="207"/>
      <c r="G88" s="210">
        <v>0</v>
      </c>
      <c r="H88" s="63">
        <f t="shared" si="1"/>
        <v>1425257.58</v>
      </c>
      <c r="I88" s="63">
        <f>(H88/'NRS Population'!G16)*1000</f>
        <v>2636.8364790811779</v>
      </c>
    </row>
    <row r="89" spans="1:9" s="54" customFormat="1" ht="18" customHeight="1">
      <c r="A89" s="203" t="s">
        <v>96</v>
      </c>
      <c r="B89" s="202">
        <v>2013</v>
      </c>
      <c r="C89" s="204">
        <v>274173.76</v>
      </c>
      <c r="D89" s="204">
        <v>350451.32</v>
      </c>
      <c r="E89" s="204">
        <v>744707.54</v>
      </c>
      <c r="F89" s="204">
        <v>8501.7099999999991</v>
      </c>
      <c r="G89" s="209">
        <v>0</v>
      </c>
      <c r="H89" s="63">
        <f t="shared" si="1"/>
        <v>1377834.33</v>
      </c>
      <c r="I89" s="63">
        <f>(H89/'NRS Population'!H16)*1000</f>
        <v>2545.4924401977523</v>
      </c>
    </row>
    <row r="90" spans="1:9" s="54" customFormat="1" ht="18" customHeight="1">
      <c r="A90" s="206" t="s">
        <v>96</v>
      </c>
      <c r="B90" s="205">
        <v>2014</v>
      </c>
      <c r="C90" s="207">
        <v>339403.74</v>
      </c>
      <c r="D90" s="207">
        <v>402112.2</v>
      </c>
      <c r="E90" s="207">
        <v>1011251.34</v>
      </c>
      <c r="F90" s="207">
        <v>10973.54</v>
      </c>
      <c r="G90" s="210">
        <v>0</v>
      </c>
      <c r="H90" s="63">
        <f t="shared" si="1"/>
        <v>1763740.8199999998</v>
      </c>
      <c r="I90" s="63">
        <f>(H90/'NRS Population'!I16)*1000</f>
        <v>3249.8172538325466</v>
      </c>
    </row>
    <row r="91" spans="1:9" s="54" customFormat="1" ht="18" customHeight="1">
      <c r="A91" s="203" t="s">
        <v>96</v>
      </c>
      <c r="B91" s="202">
        <v>2015</v>
      </c>
      <c r="C91" s="204">
        <v>337450.43</v>
      </c>
      <c r="D91" s="204">
        <v>373308.6</v>
      </c>
      <c r="E91" s="204">
        <v>1119264.1399999999</v>
      </c>
      <c r="F91" s="204">
        <v>13988.53</v>
      </c>
      <c r="G91" s="209">
        <v>0</v>
      </c>
      <c r="H91" s="63">
        <f t="shared" si="1"/>
        <v>1844011.7</v>
      </c>
      <c r="I91" s="63">
        <f>(H91/'NRS Population'!J16)*1000</f>
        <v>3390.9615999941157</v>
      </c>
    </row>
    <row r="92" spans="1:9" s="54" customFormat="1" ht="18" customHeight="1">
      <c r="A92" s="206" t="s">
        <v>96</v>
      </c>
      <c r="B92" s="205">
        <v>2016</v>
      </c>
      <c r="C92" s="207">
        <v>337505.88</v>
      </c>
      <c r="D92" s="207">
        <v>410379.9</v>
      </c>
      <c r="E92" s="207">
        <v>1142436.98</v>
      </c>
      <c r="F92" s="207">
        <v>11783.03</v>
      </c>
      <c r="G92" s="210">
        <v>0</v>
      </c>
      <c r="H92" s="63">
        <f t="shared" si="1"/>
        <v>1902105.79</v>
      </c>
      <c r="I92" s="63">
        <f>(H92/'NRS Population'!K16)*1000</f>
        <v>3486.2962270548669</v>
      </c>
    </row>
    <row r="93" spans="1:9" s="54" customFormat="1" ht="18" customHeight="1">
      <c r="A93" s="203" t="s">
        <v>97</v>
      </c>
      <c r="B93" s="202">
        <v>2007</v>
      </c>
      <c r="C93" s="204">
        <v>1872854.59</v>
      </c>
      <c r="D93" s="204">
        <v>1493739.18</v>
      </c>
      <c r="E93" s="204">
        <v>0</v>
      </c>
      <c r="F93" s="204">
        <v>198.13</v>
      </c>
      <c r="G93" s="209"/>
      <c r="H93" s="63">
        <f t="shared" si="1"/>
        <v>3366791.9</v>
      </c>
      <c r="I93" s="63">
        <f>(H93/'NRS Population'!B17)*1000</f>
        <v>5003.7257545065295</v>
      </c>
    </row>
    <row r="94" spans="1:9" s="54" customFormat="1" ht="18" customHeight="1">
      <c r="A94" s="206" t="s">
        <v>97</v>
      </c>
      <c r="B94" s="205">
        <v>2008</v>
      </c>
      <c r="C94" s="207">
        <v>2009825.74</v>
      </c>
      <c r="D94" s="207">
        <v>1090313.58</v>
      </c>
      <c r="E94" s="207">
        <v>692069.94</v>
      </c>
      <c r="F94" s="207">
        <v>6003.2</v>
      </c>
      <c r="G94" s="210"/>
      <c r="H94" s="63">
        <f t="shared" si="1"/>
        <v>3798212.4600000004</v>
      </c>
      <c r="I94" s="63">
        <f>(H94/'NRS Population'!C17)*1000</f>
        <v>5590.5064733207346</v>
      </c>
    </row>
    <row r="95" spans="1:9" s="54" customFormat="1" ht="18" customHeight="1">
      <c r="A95" s="203" t="s">
        <v>97</v>
      </c>
      <c r="B95" s="202">
        <v>2009</v>
      </c>
      <c r="C95" s="204">
        <v>1852704.63</v>
      </c>
      <c r="D95" s="204">
        <v>976976.39</v>
      </c>
      <c r="E95" s="204">
        <v>1059746.96</v>
      </c>
      <c r="F95" s="204">
        <v>5021.1000000000004</v>
      </c>
      <c r="G95" s="209"/>
      <c r="H95" s="63">
        <f t="shared" si="1"/>
        <v>3894449.08</v>
      </c>
      <c r="I95" s="63">
        <f>(H95/'NRS Population'!D17)*1000</f>
        <v>5680.1776491676892</v>
      </c>
    </row>
    <row r="96" spans="1:9" s="54" customFormat="1" ht="18" customHeight="1">
      <c r="A96" s="206" t="s">
        <v>97</v>
      </c>
      <c r="B96" s="205">
        <v>2010</v>
      </c>
      <c r="C96" s="207">
        <v>1633488.39</v>
      </c>
      <c r="D96" s="207">
        <v>1018908</v>
      </c>
      <c r="E96" s="207">
        <v>1085928.6599999999</v>
      </c>
      <c r="F96" s="207">
        <v>125.63</v>
      </c>
      <c r="G96" s="210">
        <v>51</v>
      </c>
      <c r="H96" s="63">
        <f t="shared" si="1"/>
        <v>3738501.6799999997</v>
      </c>
      <c r="I96" s="63">
        <f>(H96/'NRS Population'!E17)*1000</f>
        <v>5388.3186320292407</v>
      </c>
    </row>
    <row r="97" spans="1:9" s="54" customFormat="1" ht="18" customHeight="1">
      <c r="A97" s="203" t="s">
        <v>97</v>
      </c>
      <c r="B97" s="202">
        <v>2011</v>
      </c>
      <c r="C97" s="204">
        <v>1362847.86</v>
      </c>
      <c r="D97" s="204">
        <v>1049716.8</v>
      </c>
      <c r="E97" s="204">
        <v>942989.76</v>
      </c>
      <c r="F97" s="204">
        <v>303.45999999999998</v>
      </c>
      <c r="G97" s="209">
        <v>0</v>
      </c>
      <c r="H97" s="63">
        <f t="shared" si="1"/>
        <v>3355857.88</v>
      </c>
      <c r="I97" s="63">
        <f>(H97/'NRS Population'!F17)*1000</f>
        <v>4771.2624191723016</v>
      </c>
    </row>
    <row r="98" spans="1:9" s="54" customFormat="1" ht="18" customHeight="1">
      <c r="A98" s="206" t="s">
        <v>97</v>
      </c>
      <c r="B98" s="205">
        <v>2012</v>
      </c>
      <c r="C98" s="207">
        <v>1035784.15</v>
      </c>
      <c r="D98" s="207">
        <v>1034387.2</v>
      </c>
      <c r="E98" s="207">
        <v>887968.8</v>
      </c>
      <c r="F98" s="207">
        <v>1480.61</v>
      </c>
      <c r="G98" s="210">
        <v>0</v>
      </c>
      <c r="H98" s="63">
        <f t="shared" si="1"/>
        <v>2959620.7600000002</v>
      </c>
      <c r="I98" s="63">
        <f>(H98/'NRS Population'!G17)*1000</f>
        <v>4172.529059890514</v>
      </c>
    </row>
    <row r="99" spans="1:9" s="54" customFormat="1" ht="18" customHeight="1">
      <c r="A99" s="203" t="s">
        <v>97</v>
      </c>
      <c r="B99" s="202">
        <v>2013</v>
      </c>
      <c r="C99" s="204">
        <v>942097.62</v>
      </c>
      <c r="D99" s="204">
        <v>1009518.4</v>
      </c>
      <c r="E99" s="204">
        <v>831032.64</v>
      </c>
      <c r="F99" s="204"/>
      <c r="G99" s="209">
        <v>0</v>
      </c>
      <c r="H99" s="63">
        <f t="shared" si="1"/>
        <v>2782648.66</v>
      </c>
      <c r="I99" s="63">
        <f>(H99/'NRS Population'!H17)*1000</f>
        <v>3896.1592992468532</v>
      </c>
    </row>
    <row r="100" spans="1:9" s="54" customFormat="1" ht="18" customHeight="1">
      <c r="A100" s="206" t="s">
        <v>97</v>
      </c>
      <c r="B100" s="205">
        <v>2014</v>
      </c>
      <c r="C100" s="207">
        <v>846391.97</v>
      </c>
      <c r="D100" s="207">
        <v>1077148.6000000001</v>
      </c>
      <c r="E100" s="207">
        <v>846405.54</v>
      </c>
      <c r="F100" s="207">
        <v>-238.38</v>
      </c>
      <c r="G100" s="210">
        <v>0</v>
      </c>
      <c r="H100" s="63">
        <f t="shared" si="1"/>
        <v>2769707.7300000004</v>
      </c>
      <c r="I100" s="63">
        <f>(H100/'NRS Population'!I17)*1000</f>
        <v>3839.9151108979149</v>
      </c>
    </row>
    <row r="101" spans="1:9" s="54" customFormat="1" ht="18" customHeight="1">
      <c r="A101" s="203" t="s">
        <v>97</v>
      </c>
      <c r="B101" s="202">
        <v>2015</v>
      </c>
      <c r="C101" s="204">
        <v>759737.14</v>
      </c>
      <c r="D101" s="204">
        <v>1058915</v>
      </c>
      <c r="E101" s="204">
        <v>919470.42</v>
      </c>
      <c r="F101" s="204">
        <v>-46.09</v>
      </c>
      <c r="G101" s="209">
        <v>0</v>
      </c>
      <c r="H101" s="63">
        <f t="shared" si="1"/>
        <v>2738076.47</v>
      </c>
      <c r="I101" s="63">
        <f>(H101/'NRS Population'!J17)*1000</f>
        <v>3753.0980973228743</v>
      </c>
    </row>
    <row r="102" spans="1:9" s="54" customFormat="1" ht="18" customHeight="1">
      <c r="A102" s="206" t="s">
        <v>97</v>
      </c>
      <c r="B102" s="205">
        <v>2016</v>
      </c>
      <c r="C102" s="207">
        <v>777514.96</v>
      </c>
      <c r="D102" s="207">
        <v>1116379</v>
      </c>
      <c r="E102" s="207">
        <v>1113281.82</v>
      </c>
      <c r="F102" s="207">
        <v>-2.48</v>
      </c>
      <c r="G102" s="210">
        <v>0</v>
      </c>
      <c r="H102" s="63">
        <f t="shared" si="1"/>
        <v>3007173.3000000003</v>
      </c>
      <c r="I102" s="63">
        <f>(H102/'NRS Population'!K17)*1000</f>
        <v>4065.0496172422795</v>
      </c>
    </row>
    <row r="103" spans="1:9" s="54" customFormat="1" ht="18" customHeight="1">
      <c r="A103" s="203" t="s">
        <v>98</v>
      </c>
      <c r="B103" s="202">
        <v>2007</v>
      </c>
      <c r="C103" s="204">
        <v>1101.0899999999999</v>
      </c>
      <c r="D103" s="204">
        <v>172.2</v>
      </c>
      <c r="E103" s="204">
        <v>937.6</v>
      </c>
      <c r="F103" s="204"/>
      <c r="G103" s="209"/>
      <c r="H103" s="63">
        <f t="shared" si="1"/>
        <v>2210.89</v>
      </c>
      <c r="I103" s="63">
        <f>(H103/'NRS Population'!B18)*1000</f>
        <v>128.51770040109284</v>
      </c>
    </row>
    <row r="104" spans="1:9" s="54" customFormat="1" ht="18" customHeight="1">
      <c r="A104" s="206" t="s">
        <v>98</v>
      </c>
      <c r="B104" s="205">
        <v>2008</v>
      </c>
      <c r="C104" s="207">
        <v>747.56</v>
      </c>
      <c r="D104" s="207">
        <v>130.19999999999999</v>
      </c>
      <c r="E104" s="207">
        <v>550.4</v>
      </c>
      <c r="F104" s="207"/>
      <c r="G104" s="210"/>
      <c r="H104" s="63">
        <f t="shared" si="1"/>
        <v>1428.1599999999999</v>
      </c>
      <c r="I104" s="63">
        <f>(H104/'NRS Population'!C18)*1000</f>
        <v>82.229387379087967</v>
      </c>
    </row>
    <row r="105" spans="1:9" s="54" customFormat="1" ht="18" customHeight="1">
      <c r="A105" s="203" t="s">
        <v>98</v>
      </c>
      <c r="B105" s="202">
        <v>2009</v>
      </c>
      <c r="C105" s="204">
        <v>466.72</v>
      </c>
      <c r="D105" s="204">
        <v>182.7</v>
      </c>
      <c r="E105" s="204">
        <v>438.4</v>
      </c>
      <c r="F105" s="204"/>
      <c r="G105" s="209"/>
      <c r="H105" s="63">
        <f t="shared" si="1"/>
        <v>1087.8200000000002</v>
      </c>
      <c r="I105" s="63">
        <f>(H105/'NRS Population'!D18)*1000</f>
        <v>61.895874822190621</v>
      </c>
    </row>
    <row r="106" spans="1:9" s="54" customFormat="1" ht="18" customHeight="1">
      <c r="A106" s="206" t="s">
        <v>98</v>
      </c>
      <c r="B106" s="205">
        <v>2010</v>
      </c>
      <c r="C106" s="207">
        <v>677.42</v>
      </c>
      <c r="D106" s="207">
        <v>323.39999999999998</v>
      </c>
      <c r="E106" s="207">
        <v>720</v>
      </c>
      <c r="F106" s="207"/>
      <c r="G106" s="210">
        <v>0</v>
      </c>
      <c r="H106" s="63">
        <f t="shared" si="1"/>
        <v>1720.82</v>
      </c>
      <c r="I106" s="63">
        <f>(H106/'NRS Population'!E18)*1000</f>
        <v>96.296586457750408</v>
      </c>
    </row>
    <row r="107" spans="1:9" s="54" customFormat="1" ht="18" customHeight="1">
      <c r="A107" s="203" t="s">
        <v>98</v>
      </c>
      <c r="B107" s="202">
        <v>2011</v>
      </c>
      <c r="C107" s="204">
        <v>997.06</v>
      </c>
      <c r="D107" s="204">
        <v>795.9</v>
      </c>
      <c r="E107" s="204">
        <v>1772.8</v>
      </c>
      <c r="F107" s="204"/>
      <c r="G107" s="209">
        <v>0</v>
      </c>
      <c r="H107" s="63">
        <f t="shared" si="1"/>
        <v>3565.76</v>
      </c>
      <c r="I107" s="63">
        <f>(H107/'NRS Population'!F18)*1000</f>
        <v>197.04686118479222</v>
      </c>
    </row>
    <row r="108" spans="1:9" s="54" customFormat="1" ht="18" customHeight="1">
      <c r="A108" s="206" t="s">
        <v>98</v>
      </c>
      <c r="B108" s="205">
        <v>2012</v>
      </c>
      <c r="C108" s="207">
        <v>876.17</v>
      </c>
      <c r="D108" s="207">
        <v>678.3</v>
      </c>
      <c r="E108" s="207">
        <v>620.79999999999995</v>
      </c>
      <c r="F108" s="207"/>
      <c r="G108" s="210">
        <v>0</v>
      </c>
      <c r="H108" s="63">
        <f t="shared" si="1"/>
        <v>2175.2699999999995</v>
      </c>
      <c r="I108" s="63">
        <f>(H108/'NRS Population'!G18)*1000</f>
        <v>119.27784175028785</v>
      </c>
    </row>
    <row r="109" spans="1:9" s="54" customFormat="1" ht="18" customHeight="1">
      <c r="A109" s="203" t="s">
        <v>98</v>
      </c>
      <c r="B109" s="202">
        <v>2013</v>
      </c>
      <c r="C109" s="204">
        <v>943.06</v>
      </c>
      <c r="D109" s="204">
        <v>625.79999999999995</v>
      </c>
      <c r="E109" s="204">
        <v>569.6</v>
      </c>
      <c r="F109" s="204"/>
      <c r="G109" s="209">
        <v>0</v>
      </c>
      <c r="H109" s="63">
        <f t="shared" si="1"/>
        <v>2138.46</v>
      </c>
      <c r="I109" s="63">
        <f>(H109/'NRS Population'!H18)*1000</f>
        <v>117.05402594559089</v>
      </c>
    </row>
    <row r="110" spans="1:9" s="54" customFormat="1" ht="18" customHeight="1">
      <c r="A110" s="206" t="s">
        <v>98</v>
      </c>
      <c r="B110" s="205">
        <v>2014</v>
      </c>
      <c r="C110" s="207">
        <v>622.16999999999996</v>
      </c>
      <c r="D110" s="207">
        <v>390.6</v>
      </c>
      <c r="E110" s="207">
        <v>1664</v>
      </c>
      <c r="F110" s="207"/>
      <c r="G110" s="210">
        <v>0</v>
      </c>
      <c r="H110" s="63">
        <f t="shared" si="1"/>
        <v>2676.77</v>
      </c>
      <c r="I110" s="63">
        <f>(H110/'NRS Population'!I18)*1000</f>
        <v>146.080004365859</v>
      </c>
    </row>
    <row r="111" spans="1:9" s="54" customFormat="1" ht="18" customHeight="1">
      <c r="A111" s="203" t="s">
        <v>98</v>
      </c>
      <c r="B111" s="202">
        <v>2015</v>
      </c>
      <c r="C111" s="204">
        <v>784.15</v>
      </c>
      <c r="D111" s="204">
        <v>871.5</v>
      </c>
      <c r="E111" s="204">
        <v>2169.6</v>
      </c>
      <c r="F111" s="204"/>
      <c r="G111" s="209">
        <v>0</v>
      </c>
      <c r="H111" s="63">
        <f t="shared" si="1"/>
        <v>3825.25</v>
      </c>
      <c r="I111" s="63">
        <f>(H111/'NRS Population'!J18)*1000</f>
        <v>207.97314195617898</v>
      </c>
    </row>
    <row r="112" spans="1:9" s="54" customFormat="1" ht="18" customHeight="1">
      <c r="A112" s="206" t="s">
        <v>98</v>
      </c>
      <c r="B112" s="205">
        <v>2016</v>
      </c>
      <c r="C112" s="207">
        <v>580.39</v>
      </c>
      <c r="D112" s="207">
        <v>806.75</v>
      </c>
      <c r="E112" s="207">
        <v>1496.31</v>
      </c>
      <c r="F112" s="207">
        <v>115.5</v>
      </c>
      <c r="G112" s="210">
        <v>0</v>
      </c>
      <c r="H112" s="63">
        <f t="shared" si="1"/>
        <v>2998.95</v>
      </c>
      <c r="I112" s="63">
        <f>(H112/'NRS Population'!K18)*1000</f>
        <v>161.72077221742882</v>
      </c>
    </row>
    <row r="113" spans="1:9" s="54" customFormat="1" ht="18" customHeight="1">
      <c r="A113" s="203" t="s">
        <v>99</v>
      </c>
      <c r="B113" s="202">
        <v>2007</v>
      </c>
      <c r="C113" s="204">
        <v>12084.79</v>
      </c>
      <c r="D113" s="204">
        <v>10606.75</v>
      </c>
      <c r="E113" s="204">
        <v>0</v>
      </c>
      <c r="F113" s="204"/>
      <c r="G113" s="209"/>
      <c r="H113" s="63">
        <f t="shared" si="1"/>
        <v>22691.54</v>
      </c>
      <c r="I113" s="63">
        <f>(H113/'NRS Population'!B19)*1000</f>
        <v>1246.4454820104368</v>
      </c>
    </row>
    <row r="114" spans="1:9" s="54" customFormat="1" ht="18" customHeight="1">
      <c r="A114" s="206" t="s">
        <v>99</v>
      </c>
      <c r="B114" s="205">
        <v>2008</v>
      </c>
      <c r="C114" s="207">
        <v>11574.93</v>
      </c>
      <c r="D114" s="207">
        <v>8772.75</v>
      </c>
      <c r="E114" s="207">
        <v>0</v>
      </c>
      <c r="F114" s="207"/>
      <c r="G114" s="210"/>
      <c r="H114" s="63">
        <f t="shared" si="1"/>
        <v>20347.68</v>
      </c>
      <c r="I114" s="63">
        <f>(H114/'NRS Population'!C19)*1000</f>
        <v>1107.3567346938776</v>
      </c>
    </row>
    <row r="115" spans="1:9" s="54" customFormat="1" ht="18" customHeight="1">
      <c r="A115" s="203" t="s">
        <v>99</v>
      </c>
      <c r="B115" s="202">
        <v>2009</v>
      </c>
      <c r="C115" s="204">
        <v>8195.0499999999993</v>
      </c>
      <c r="D115" s="204">
        <v>9037</v>
      </c>
      <c r="E115" s="204">
        <v>0</v>
      </c>
      <c r="F115" s="204"/>
      <c r="G115" s="209"/>
      <c r="H115" s="63">
        <f t="shared" si="1"/>
        <v>17232.05</v>
      </c>
      <c r="I115" s="63">
        <f>(H115/'NRS Population'!D19)*1000</f>
        <v>923.62384091761805</v>
      </c>
    </row>
    <row r="116" spans="1:9" s="54" customFormat="1" ht="18" customHeight="1">
      <c r="A116" s="206" t="s">
        <v>99</v>
      </c>
      <c r="B116" s="205">
        <v>2010</v>
      </c>
      <c r="C116" s="207">
        <v>15933.59</v>
      </c>
      <c r="D116" s="207">
        <v>20557.25</v>
      </c>
      <c r="E116" s="207">
        <v>0</v>
      </c>
      <c r="F116" s="207"/>
      <c r="G116" s="210">
        <v>1836</v>
      </c>
      <c r="H116" s="63">
        <f t="shared" si="1"/>
        <v>38326.839999999997</v>
      </c>
      <c r="I116" s="63">
        <f>(H116/'NRS Population'!E19)*1000</f>
        <v>2029.3783755162553</v>
      </c>
    </row>
    <row r="117" spans="1:9" s="54" customFormat="1" ht="18" customHeight="1">
      <c r="A117" s="203" t="s">
        <v>99</v>
      </c>
      <c r="B117" s="202">
        <v>2011</v>
      </c>
      <c r="C117" s="204">
        <v>16370.56</v>
      </c>
      <c r="D117" s="204">
        <v>24368.75</v>
      </c>
      <c r="E117" s="204">
        <v>0</v>
      </c>
      <c r="F117" s="204"/>
      <c r="G117" s="209">
        <v>21276.35</v>
      </c>
      <c r="H117" s="63">
        <f t="shared" si="1"/>
        <v>62015.659999999996</v>
      </c>
      <c r="I117" s="63">
        <f>(H117/'NRS Population'!F19)*1000</f>
        <v>3252.6833106052659</v>
      </c>
    </row>
    <row r="118" spans="1:9" s="54" customFormat="1" ht="18" customHeight="1">
      <c r="A118" s="206" t="s">
        <v>99</v>
      </c>
      <c r="B118" s="205">
        <v>2012</v>
      </c>
      <c r="C118" s="207">
        <v>12526.09</v>
      </c>
      <c r="D118" s="207">
        <v>14456.85</v>
      </c>
      <c r="E118" s="207">
        <v>14610.75</v>
      </c>
      <c r="F118" s="207"/>
      <c r="G118" s="210">
        <v>7997</v>
      </c>
      <c r="H118" s="63">
        <f t="shared" si="1"/>
        <v>49590.69</v>
      </c>
      <c r="I118" s="63">
        <f>(H118/'NRS Population'!G19)*1000</f>
        <v>2596.9150607457059</v>
      </c>
    </row>
    <row r="119" spans="1:9" s="54" customFormat="1" ht="18" customHeight="1">
      <c r="A119" s="203" t="s">
        <v>99</v>
      </c>
      <c r="B119" s="202">
        <v>2013</v>
      </c>
      <c r="C119" s="204">
        <v>11053.67</v>
      </c>
      <c r="D119" s="204">
        <v>3485.05</v>
      </c>
      <c r="E119" s="204">
        <v>27200.25</v>
      </c>
      <c r="F119" s="204"/>
      <c r="G119" s="209">
        <v>0</v>
      </c>
      <c r="H119" s="63">
        <f t="shared" si="1"/>
        <v>41738.97</v>
      </c>
      <c r="I119" s="63">
        <f>(H119/'NRS Population'!H19)*1000</f>
        <v>2181.5172738201018</v>
      </c>
    </row>
    <row r="120" spans="1:9" s="54" customFormat="1" ht="18" customHeight="1">
      <c r="A120" s="206" t="s">
        <v>99</v>
      </c>
      <c r="B120" s="205">
        <v>2014</v>
      </c>
      <c r="C120" s="207">
        <v>9230.1200000000008</v>
      </c>
      <c r="D120" s="207">
        <v>11028.55</v>
      </c>
      <c r="E120" s="207">
        <v>29571.85</v>
      </c>
      <c r="F120" s="207">
        <v>-19.47</v>
      </c>
      <c r="G120" s="210">
        <v>0</v>
      </c>
      <c r="H120" s="63">
        <f t="shared" si="1"/>
        <v>49811.049999999996</v>
      </c>
      <c r="I120" s="63">
        <f>(H120/'NRS Population'!I19)*1000</f>
        <v>2594.4606489921348</v>
      </c>
    </row>
    <row r="121" spans="1:9" s="54" customFormat="1" ht="18" customHeight="1">
      <c r="A121" s="203" t="s">
        <v>99</v>
      </c>
      <c r="B121" s="202">
        <v>2015</v>
      </c>
      <c r="C121" s="204">
        <v>9221.6299999999992</v>
      </c>
      <c r="D121" s="204">
        <v>10518.6</v>
      </c>
      <c r="E121" s="204">
        <v>35273.699999999997</v>
      </c>
      <c r="F121" s="204"/>
      <c r="G121" s="209">
        <v>0</v>
      </c>
      <c r="H121" s="63">
        <f t="shared" si="1"/>
        <v>55013.929999999993</v>
      </c>
      <c r="I121" s="63">
        <f>(H121/'NRS Population'!J19)*1000</f>
        <v>2859.6491319263951</v>
      </c>
    </row>
    <row r="122" spans="1:9" s="54" customFormat="1" ht="18" customHeight="1">
      <c r="A122" s="206" t="s">
        <v>99</v>
      </c>
      <c r="B122" s="205">
        <v>2016</v>
      </c>
      <c r="C122" s="207">
        <v>10721.64</v>
      </c>
      <c r="D122" s="207">
        <v>14783.85</v>
      </c>
      <c r="E122" s="207">
        <v>42527.1</v>
      </c>
      <c r="F122" s="207"/>
      <c r="G122" s="210">
        <v>0</v>
      </c>
      <c r="H122" s="63">
        <f t="shared" si="1"/>
        <v>68032.59</v>
      </c>
      <c r="I122" s="63">
        <f>(H122/'NRS Population'!K19)*1000</f>
        <v>3540.2294843107661</v>
      </c>
    </row>
    <row r="123" spans="1:9" s="54" customFormat="1" ht="18" customHeight="1">
      <c r="A123" s="203" t="s">
        <v>100</v>
      </c>
      <c r="B123" s="202">
        <v>2007</v>
      </c>
      <c r="C123" s="204">
        <v>420745.88</v>
      </c>
      <c r="D123" s="204">
        <v>209738.16</v>
      </c>
      <c r="E123" s="204">
        <v>663453.01</v>
      </c>
      <c r="F123" s="204"/>
      <c r="G123" s="209"/>
      <c r="H123" s="63">
        <f t="shared" si="1"/>
        <v>1293937.05</v>
      </c>
      <c r="I123" s="63">
        <f>(H123/'NRS Population'!B20)*1000</f>
        <v>3878.3361607999236</v>
      </c>
    </row>
    <row r="124" spans="1:9" s="54" customFormat="1" ht="18" customHeight="1">
      <c r="A124" s="206" t="s">
        <v>100</v>
      </c>
      <c r="B124" s="205">
        <v>2008</v>
      </c>
      <c r="C124" s="207">
        <v>535493.44999999995</v>
      </c>
      <c r="D124" s="207">
        <v>290498.40000000002</v>
      </c>
      <c r="E124" s="207">
        <v>774327.84</v>
      </c>
      <c r="F124" s="207">
        <v>57.3</v>
      </c>
      <c r="G124" s="210"/>
      <c r="H124" s="63">
        <f t="shared" si="1"/>
        <v>1600376.99</v>
      </c>
      <c r="I124" s="63">
        <f>(H124/'NRS Population'!C20)*1000</f>
        <v>4748.2591048673021</v>
      </c>
    </row>
    <row r="125" spans="1:9" s="54" customFormat="1" ht="18" customHeight="1">
      <c r="A125" s="203" t="s">
        <v>100</v>
      </c>
      <c r="B125" s="202">
        <v>2009</v>
      </c>
      <c r="C125" s="204">
        <v>533577.99</v>
      </c>
      <c r="D125" s="204">
        <v>358842.96</v>
      </c>
      <c r="E125" s="204">
        <v>897806.19</v>
      </c>
      <c r="F125" s="204">
        <v>545.61</v>
      </c>
      <c r="G125" s="209"/>
      <c r="H125" s="63">
        <f t="shared" si="1"/>
        <v>1790772.75</v>
      </c>
      <c r="I125" s="63">
        <f>(H125/'NRS Population'!D20)*1000</f>
        <v>5273.2290037897856</v>
      </c>
    </row>
    <row r="126" spans="1:9" s="54" customFormat="1" ht="18" customHeight="1">
      <c r="A126" s="206" t="s">
        <v>100</v>
      </c>
      <c r="B126" s="205">
        <v>2010</v>
      </c>
      <c r="C126" s="207">
        <v>561410.1</v>
      </c>
      <c r="D126" s="207">
        <v>426219.84</v>
      </c>
      <c r="E126" s="207">
        <v>1179035.2</v>
      </c>
      <c r="F126" s="207">
        <v>237.47</v>
      </c>
      <c r="G126" s="210">
        <v>0</v>
      </c>
      <c r="H126" s="63">
        <f t="shared" si="1"/>
        <v>2166902.61</v>
      </c>
      <c r="I126" s="63">
        <f>(H126/'NRS Population'!E20)*1000</f>
        <v>6330.2715975086758</v>
      </c>
    </row>
    <row r="127" spans="1:9" s="54" customFormat="1" ht="18" customHeight="1">
      <c r="A127" s="203" t="s">
        <v>100</v>
      </c>
      <c r="B127" s="202">
        <v>2011</v>
      </c>
      <c r="C127" s="204">
        <v>502555.61</v>
      </c>
      <c r="D127" s="204">
        <v>475444.08</v>
      </c>
      <c r="E127" s="204">
        <v>1184483.44</v>
      </c>
      <c r="F127" s="204">
        <v>2871.8</v>
      </c>
      <c r="G127" s="209">
        <v>0</v>
      </c>
      <c r="H127" s="63">
        <f t="shared" si="1"/>
        <v>2165354.9299999997</v>
      </c>
      <c r="I127" s="63">
        <f>(H127/'NRS Population'!F20)*1000</f>
        <v>6256.6599535378273</v>
      </c>
    </row>
    <row r="128" spans="1:9" s="54" customFormat="1" ht="18" customHeight="1">
      <c r="A128" s="206" t="s">
        <v>100</v>
      </c>
      <c r="B128" s="205">
        <v>2012</v>
      </c>
      <c r="C128" s="207">
        <v>413461.29</v>
      </c>
      <c r="D128" s="207">
        <v>536878.80000000005</v>
      </c>
      <c r="E128" s="207">
        <v>1182210.1200000001</v>
      </c>
      <c r="F128" s="207">
        <v>-268.39</v>
      </c>
      <c r="G128" s="210">
        <v>0</v>
      </c>
      <c r="H128" s="63">
        <f t="shared" si="1"/>
        <v>2132281.8199999998</v>
      </c>
      <c r="I128" s="63">
        <f>(H128/'NRS Population'!G20)*1000</f>
        <v>6127.1409688338699</v>
      </c>
    </row>
    <row r="129" spans="1:9" s="54" customFormat="1" ht="18" customHeight="1">
      <c r="A129" s="203" t="s">
        <v>100</v>
      </c>
      <c r="B129" s="202">
        <v>2013</v>
      </c>
      <c r="C129" s="204">
        <v>409437.17</v>
      </c>
      <c r="D129" s="204">
        <v>559699.19999999995</v>
      </c>
      <c r="E129" s="204">
        <v>1192501.24</v>
      </c>
      <c r="F129" s="204">
        <v>6.94</v>
      </c>
      <c r="G129" s="209">
        <v>0</v>
      </c>
      <c r="H129" s="63">
        <f t="shared" si="1"/>
        <v>2161644.5499999998</v>
      </c>
      <c r="I129" s="63">
        <f>(H129/'NRS Population'!H20)*1000</f>
        <v>6196.4694095760069</v>
      </c>
    </row>
    <row r="130" spans="1:9" s="54" customFormat="1" ht="18" customHeight="1">
      <c r="A130" s="206" t="s">
        <v>100</v>
      </c>
      <c r="B130" s="205">
        <v>2014</v>
      </c>
      <c r="C130" s="207">
        <v>396997.93</v>
      </c>
      <c r="D130" s="207">
        <v>573132.24</v>
      </c>
      <c r="E130" s="207">
        <v>1231398.8400000001</v>
      </c>
      <c r="F130" s="207">
        <v>-188.61</v>
      </c>
      <c r="G130" s="210">
        <v>0</v>
      </c>
      <c r="H130" s="63">
        <f t="shared" si="1"/>
        <v>2201340.4</v>
      </c>
      <c r="I130" s="63">
        <f>(H130/'NRS Population'!I20)*1000</f>
        <v>6282.4358725556231</v>
      </c>
    </row>
    <row r="131" spans="1:9" s="54" customFormat="1" ht="18" customHeight="1">
      <c r="A131" s="203" t="s">
        <v>100</v>
      </c>
      <c r="B131" s="202">
        <v>2015</v>
      </c>
      <c r="C131" s="204">
        <v>358727.6</v>
      </c>
      <c r="D131" s="204">
        <v>547655.04</v>
      </c>
      <c r="E131" s="204">
        <v>1169571.6200000001</v>
      </c>
      <c r="F131" s="204">
        <v>104.42</v>
      </c>
      <c r="G131" s="209">
        <v>0</v>
      </c>
      <c r="H131" s="63">
        <f t="shared" si="1"/>
        <v>2076058.6800000002</v>
      </c>
      <c r="I131" s="63">
        <f>(H131/'NRS Population'!J20)*1000</f>
        <v>5907.0230128380226</v>
      </c>
    </row>
    <row r="132" spans="1:9" s="54" customFormat="1" ht="18" customHeight="1">
      <c r="A132" s="206" t="s">
        <v>100</v>
      </c>
      <c r="B132" s="205">
        <v>2016</v>
      </c>
      <c r="C132" s="207">
        <v>349929.44</v>
      </c>
      <c r="D132" s="207">
        <v>506301.84</v>
      </c>
      <c r="E132" s="207">
        <v>1205191.26</v>
      </c>
      <c r="F132" s="207">
        <v>-611.76</v>
      </c>
      <c r="G132" s="210">
        <v>0</v>
      </c>
      <c r="H132" s="63">
        <f t="shared" ref="H132:H142" si="2">SUM(C132:E132,F132,G132)</f>
        <v>2060810.78</v>
      </c>
      <c r="I132" s="63">
        <f>(H132/'NRS Population'!K20)*1000</f>
        <v>5853.7944649436013</v>
      </c>
    </row>
    <row r="133" spans="1:9" s="54" customFormat="1" ht="18" customHeight="1">
      <c r="A133" s="203" t="s">
        <v>101</v>
      </c>
      <c r="B133" s="202">
        <v>2007</v>
      </c>
      <c r="C133" s="204">
        <v>37.83</v>
      </c>
      <c r="D133" s="204">
        <v>10.5</v>
      </c>
      <c r="E133" s="204">
        <v>0</v>
      </c>
      <c r="F133" s="204"/>
      <c r="G133" s="209"/>
      <c r="H133" s="63">
        <f t="shared" si="2"/>
        <v>48.33</v>
      </c>
      <c r="I133" s="63">
        <f>(H133/'NRS Population'!B21)*1000</f>
        <v>2.1185289089554202</v>
      </c>
    </row>
    <row r="134" spans="1:9" s="54" customFormat="1" ht="18" customHeight="1">
      <c r="A134" s="206" t="s">
        <v>101</v>
      </c>
      <c r="B134" s="205">
        <v>2008</v>
      </c>
      <c r="C134" s="207">
        <v>17.47</v>
      </c>
      <c r="D134" s="207">
        <v>7</v>
      </c>
      <c r="E134" s="207">
        <v>0</v>
      </c>
      <c r="F134" s="207"/>
      <c r="G134" s="210"/>
      <c r="H134" s="63">
        <f t="shared" si="2"/>
        <v>24.47</v>
      </c>
      <c r="I134" s="63">
        <f>(H134/'NRS Population'!C21)*1000</f>
        <v>1.0696800139884595</v>
      </c>
    </row>
    <row r="135" spans="1:9" s="54" customFormat="1" ht="18" customHeight="1">
      <c r="A135" s="203" t="s">
        <v>101</v>
      </c>
      <c r="B135" s="202">
        <v>2009</v>
      </c>
      <c r="C135" s="204">
        <v>78.430000000000007</v>
      </c>
      <c r="D135" s="204">
        <v>28</v>
      </c>
      <c r="E135" s="204">
        <v>0</v>
      </c>
      <c r="F135" s="204"/>
      <c r="G135" s="209"/>
      <c r="H135" s="63">
        <f t="shared" si="2"/>
        <v>106.43</v>
      </c>
      <c r="I135" s="63">
        <f>(H135/'NRS Population'!D21)*1000</f>
        <v>4.6177542519958346</v>
      </c>
    </row>
    <row r="136" spans="1:9" s="54" customFormat="1" ht="18" customHeight="1">
      <c r="A136" s="206" t="s">
        <v>101</v>
      </c>
      <c r="B136" s="205">
        <v>2010</v>
      </c>
      <c r="C136" s="207">
        <v>400.47</v>
      </c>
      <c r="D136" s="207">
        <v>322</v>
      </c>
      <c r="E136" s="207">
        <v>0</v>
      </c>
      <c r="F136" s="207"/>
      <c r="G136" s="210">
        <v>0</v>
      </c>
      <c r="H136" s="63">
        <f t="shared" si="2"/>
        <v>722.47</v>
      </c>
      <c r="I136" s="63">
        <f>(H136/'NRS Population'!E21)*1000</f>
        <v>31.079325475350601</v>
      </c>
    </row>
    <row r="137" spans="1:9" s="54" customFormat="1" ht="18" customHeight="1">
      <c r="A137" s="203" t="s">
        <v>101</v>
      </c>
      <c r="B137" s="202">
        <v>2011</v>
      </c>
      <c r="C137" s="204">
        <v>45.23</v>
      </c>
      <c r="D137" s="204">
        <v>77</v>
      </c>
      <c r="E137" s="204">
        <v>0</v>
      </c>
      <c r="F137" s="204"/>
      <c r="G137" s="209">
        <v>0</v>
      </c>
      <c r="H137" s="63">
        <f t="shared" si="2"/>
        <v>122.22999999999999</v>
      </c>
      <c r="I137" s="63">
        <f>(H137/'NRS Population'!F21)*1000</f>
        <v>5.225290697674418</v>
      </c>
    </row>
    <row r="138" spans="1:9" s="54" customFormat="1" ht="18" customHeight="1">
      <c r="A138" s="206" t="s">
        <v>101</v>
      </c>
      <c r="B138" s="205">
        <v>2012</v>
      </c>
      <c r="C138" s="207">
        <v>97.03</v>
      </c>
      <c r="D138" s="207">
        <v>236.25</v>
      </c>
      <c r="E138" s="207">
        <v>0</v>
      </c>
      <c r="F138" s="207"/>
      <c r="G138" s="210">
        <v>0</v>
      </c>
      <c r="H138" s="63">
        <f t="shared" si="2"/>
        <v>333.28</v>
      </c>
      <c r="I138" s="63">
        <f>(H138/'NRS Population'!G21)*1000</f>
        <v>14.286694101508916</v>
      </c>
    </row>
    <row r="139" spans="1:9" s="54" customFormat="1" ht="18" customHeight="1">
      <c r="A139" s="203" t="s">
        <v>101</v>
      </c>
      <c r="B139" s="202">
        <v>2013</v>
      </c>
      <c r="C139" s="204">
        <v>33.840000000000003</v>
      </c>
      <c r="D139" s="204">
        <v>140</v>
      </c>
      <c r="E139" s="204">
        <v>0</v>
      </c>
      <c r="F139" s="204"/>
      <c r="G139" s="209">
        <v>0</v>
      </c>
      <c r="H139" s="63">
        <f t="shared" si="2"/>
        <v>173.84</v>
      </c>
      <c r="I139" s="63">
        <f>(H139/'NRS Population'!H21)*1000</f>
        <v>7.4840709488548303</v>
      </c>
    </row>
    <row r="140" spans="1:9" s="54" customFormat="1" ht="18" customHeight="1">
      <c r="A140" s="206" t="s">
        <v>101</v>
      </c>
      <c r="B140" s="205">
        <v>2014</v>
      </c>
      <c r="C140" s="207">
        <v>33.68</v>
      </c>
      <c r="D140" s="207">
        <v>134.75</v>
      </c>
      <c r="E140" s="207">
        <v>0</v>
      </c>
      <c r="F140" s="207"/>
      <c r="G140" s="210">
        <v>0</v>
      </c>
      <c r="H140" s="63">
        <f t="shared" si="2"/>
        <v>168.43</v>
      </c>
      <c r="I140" s="63">
        <f>(H140/'NRS Population'!I21)*1000</f>
        <v>7.2803112167711266</v>
      </c>
    </row>
    <row r="141" spans="1:9" s="54" customFormat="1" ht="18" customHeight="1">
      <c r="A141" s="203" t="s">
        <v>101</v>
      </c>
      <c r="B141" s="202">
        <v>2015</v>
      </c>
      <c r="C141" s="204">
        <v>172.15</v>
      </c>
      <c r="D141" s="204">
        <v>507.5</v>
      </c>
      <c r="E141" s="204">
        <v>0</v>
      </c>
      <c r="F141" s="204"/>
      <c r="G141" s="209">
        <v>0</v>
      </c>
      <c r="H141" s="63">
        <f t="shared" si="2"/>
        <v>679.65</v>
      </c>
      <c r="I141" s="63">
        <f>(H141/'NRS Population'!J21)*1000</f>
        <v>29.55</v>
      </c>
    </row>
    <row r="142" spans="1:9" s="54" customFormat="1" ht="18" customHeight="1">
      <c r="A142" s="206" t="s">
        <v>101</v>
      </c>
      <c r="B142" s="205">
        <v>2016</v>
      </c>
      <c r="C142" s="207">
        <v>208.03</v>
      </c>
      <c r="D142" s="207">
        <v>486.5</v>
      </c>
      <c r="E142" s="207">
        <v>0</v>
      </c>
      <c r="F142" s="207"/>
      <c r="G142" s="210">
        <v>0</v>
      </c>
      <c r="H142" s="63">
        <f t="shared" si="2"/>
        <v>694.53</v>
      </c>
      <c r="I142" s="63">
        <f>(H142/'NRS Population'!K21)*1000</f>
        <v>30.38188976377953</v>
      </c>
    </row>
    <row r="143" spans="1:9" s="54" customFormat="1" ht="26.85" customHeight="1">
      <c r="F143" s="62"/>
      <c r="G143" s="62"/>
      <c r="H143" s="63"/>
      <c r="I143" s="63"/>
    </row>
  </sheetData>
  <autoFilter ref="A2:I142"/>
  <pageMargins left="0.78431372549019618" right="0.78431372549019618" top="0.98039215686274517" bottom="0.98039215686274517" header="0.50980392156862753" footer="0.5098039215686275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1:N45"/>
  <sheetViews>
    <sheetView zoomScale="85" zoomScaleNormal="85" workbookViewId="0"/>
  </sheetViews>
  <sheetFormatPr defaultRowHeight="14.25"/>
  <cols>
    <col min="1" max="1" width="1.7109375" style="47" customWidth="1"/>
    <col min="2" max="2" width="24.28515625" style="47" customWidth="1"/>
    <col min="3" max="3" width="23.28515625" style="47" customWidth="1"/>
    <col min="4" max="4" width="26.42578125" style="47" customWidth="1"/>
    <col min="5" max="5" width="28.5703125" style="47" customWidth="1"/>
    <col min="6" max="6" width="28.85546875" style="47" customWidth="1"/>
    <col min="7" max="7" width="17.85546875" style="47" customWidth="1"/>
    <col min="8" max="8" width="22.28515625" style="47" customWidth="1"/>
    <col min="9" max="16384" width="9.140625" style="89"/>
  </cols>
  <sheetData>
    <row r="1" spans="1:8">
      <c r="A1" s="88"/>
      <c r="B1" s="88"/>
    </row>
    <row r="2" spans="1:8">
      <c r="A2" s="88"/>
      <c r="B2" s="88"/>
      <c r="G2" s="23" t="s">
        <v>0</v>
      </c>
    </row>
    <row r="3" spans="1:8">
      <c r="A3" s="88"/>
      <c r="B3" s="88"/>
    </row>
    <row r="4" spans="1:8">
      <c r="A4" s="88"/>
      <c r="B4" s="88"/>
    </row>
    <row r="5" spans="1:8">
      <c r="A5" s="88"/>
      <c r="B5" s="88"/>
    </row>
    <row r="6" spans="1:8" ht="23.25" customHeight="1">
      <c r="A6" s="88"/>
      <c r="B6" s="24" t="s">
        <v>1</v>
      </c>
    </row>
    <row r="7" spans="1:8" ht="18">
      <c r="A7" s="24"/>
      <c r="B7" s="24" t="s">
        <v>52</v>
      </c>
      <c r="C7" s="25"/>
      <c r="D7" s="25"/>
      <c r="E7" s="25"/>
      <c r="F7" s="25"/>
      <c r="G7" s="25"/>
      <c r="H7" s="25"/>
    </row>
    <row r="8" spans="1:8" ht="18">
      <c r="A8" s="24"/>
      <c r="B8" s="118" t="s">
        <v>139</v>
      </c>
      <c r="C8" s="25"/>
      <c r="D8" s="25"/>
      <c r="E8" s="25"/>
      <c r="F8" s="25"/>
      <c r="G8" s="25"/>
      <c r="H8" s="25"/>
    </row>
    <row r="9" spans="1:8" s="61" customFormat="1" ht="15">
      <c r="A9" s="120"/>
      <c r="B9" s="145" t="s">
        <v>104</v>
      </c>
      <c r="C9" s="146" t="s">
        <v>140</v>
      </c>
      <c r="D9" s="121"/>
      <c r="E9" s="121"/>
      <c r="F9" s="121"/>
      <c r="G9" s="121"/>
      <c r="H9" s="121"/>
    </row>
    <row r="10" spans="1:8" ht="18">
      <c r="A10" s="24"/>
      <c r="B10" s="24"/>
      <c r="C10" s="25"/>
      <c r="D10" s="25"/>
      <c r="E10" s="25"/>
      <c r="F10" s="25"/>
      <c r="G10" s="25"/>
      <c r="H10" s="25"/>
    </row>
    <row r="11" spans="1:8" ht="18" hidden="1">
      <c r="A11" s="24"/>
      <c r="B11" s="127"/>
      <c r="C11" s="128" t="s">
        <v>107</v>
      </c>
      <c r="D11" s="129"/>
      <c r="E11" s="130"/>
      <c r="F11" s="90"/>
      <c r="G11" s="90"/>
      <c r="H11" s="90"/>
    </row>
    <row r="12" spans="1:8" ht="18" hidden="1">
      <c r="A12" s="24"/>
      <c r="B12" s="128" t="s">
        <v>102</v>
      </c>
      <c r="C12" s="127" t="s">
        <v>122</v>
      </c>
      <c r="D12" s="131" t="s">
        <v>123</v>
      </c>
      <c r="E12" s="132" t="s">
        <v>106</v>
      </c>
      <c r="F12" s="90"/>
      <c r="G12" s="90"/>
      <c r="H12" s="90"/>
    </row>
    <row r="13" spans="1:8" ht="18" hidden="1">
      <c r="A13" s="24"/>
      <c r="B13" s="133">
        <v>2007</v>
      </c>
      <c r="C13" s="134">
        <v>532557996.69</v>
      </c>
      <c r="D13" s="135">
        <v>5470530</v>
      </c>
      <c r="E13" s="136">
        <v>492908</v>
      </c>
      <c r="F13" s="90"/>
      <c r="G13" s="90"/>
      <c r="H13" s="90"/>
    </row>
    <row r="14" spans="1:8" ht="18" hidden="1">
      <c r="A14" s="24"/>
      <c r="B14" s="137">
        <v>2008</v>
      </c>
      <c r="C14" s="138">
        <v>577301231.41999996</v>
      </c>
      <c r="D14" s="139">
        <v>5839081</v>
      </c>
      <c r="E14" s="140">
        <v>493767</v>
      </c>
      <c r="F14" s="90"/>
      <c r="G14" s="90"/>
      <c r="H14" s="90"/>
    </row>
    <row r="15" spans="1:8" ht="18" hidden="1">
      <c r="A15" s="24"/>
      <c r="B15" s="137">
        <v>2009</v>
      </c>
      <c r="C15" s="138">
        <v>605217268.00999999</v>
      </c>
      <c r="D15" s="139">
        <v>6180877</v>
      </c>
      <c r="E15" s="140">
        <v>510063</v>
      </c>
      <c r="F15" s="90"/>
      <c r="G15" s="90"/>
      <c r="H15" s="90"/>
    </row>
    <row r="16" spans="1:8" ht="18" hidden="1">
      <c r="A16" s="24"/>
      <c r="B16" s="137">
        <v>2010</v>
      </c>
      <c r="C16" s="138">
        <v>637689544.5</v>
      </c>
      <c r="D16" s="139">
        <v>6579776</v>
      </c>
      <c r="E16" s="140">
        <v>534674</v>
      </c>
      <c r="F16" s="90"/>
      <c r="G16" s="90"/>
      <c r="H16" s="90"/>
    </row>
    <row r="17" spans="1:8" ht="18" hidden="1">
      <c r="A17" s="24"/>
      <c r="B17" s="137">
        <v>2011</v>
      </c>
      <c r="C17" s="138">
        <v>607752734.33000004</v>
      </c>
      <c r="D17" s="139">
        <v>6440763</v>
      </c>
      <c r="E17" s="140">
        <v>515897</v>
      </c>
      <c r="F17" s="90"/>
      <c r="G17" s="90"/>
      <c r="H17" s="90"/>
    </row>
    <row r="18" spans="1:8" ht="18" hidden="1">
      <c r="A18" s="24"/>
      <c r="B18" s="137">
        <v>2012</v>
      </c>
      <c r="C18" s="138">
        <v>567760070.61000001</v>
      </c>
      <c r="D18" s="139">
        <v>6327988</v>
      </c>
      <c r="E18" s="140">
        <v>488982</v>
      </c>
      <c r="F18" s="90"/>
      <c r="G18" s="90"/>
      <c r="H18" s="90"/>
    </row>
    <row r="19" spans="1:8" ht="18" hidden="1">
      <c r="A19" s="24"/>
      <c r="B19" s="137">
        <v>2013</v>
      </c>
      <c r="C19" s="138">
        <v>531572240.5</v>
      </c>
      <c r="D19" s="139">
        <v>6120077</v>
      </c>
      <c r="E19" s="140">
        <v>464639</v>
      </c>
      <c r="F19" s="90"/>
      <c r="G19" s="90"/>
      <c r="H19" s="90"/>
    </row>
    <row r="20" spans="1:8" ht="18" hidden="1">
      <c r="A20" s="24"/>
      <c r="B20" s="137">
        <v>2014</v>
      </c>
      <c r="C20" s="138">
        <v>517808192.47000003</v>
      </c>
      <c r="D20" s="139">
        <v>6134495</v>
      </c>
      <c r="E20" s="140">
        <v>439778</v>
      </c>
      <c r="F20" s="90"/>
      <c r="G20" s="90"/>
      <c r="H20" s="90"/>
    </row>
    <row r="21" spans="1:8" ht="18" hidden="1">
      <c r="A21" s="24"/>
      <c r="B21" s="137">
        <v>2015</v>
      </c>
      <c r="C21" s="138">
        <v>510921159.31</v>
      </c>
      <c r="D21" s="139">
        <v>6192866</v>
      </c>
      <c r="E21" s="140">
        <v>433448</v>
      </c>
      <c r="F21" s="90"/>
      <c r="G21" s="90"/>
      <c r="H21" s="90"/>
    </row>
    <row r="22" spans="1:8" ht="18" hidden="1">
      <c r="A22" s="24"/>
      <c r="B22" s="137">
        <v>2016</v>
      </c>
      <c r="C22" s="138">
        <v>509482262.88999999</v>
      </c>
      <c r="D22" s="139">
        <v>6304480</v>
      </c>
      <c r="E22" s="140">
        <v>432493</v>
      </c>
      <c r="F22" s="90"/>
      <c r="G22" s="90"/>
      <c r="H22" s="90"/>
    </row>
    <row r="23" spans="1:8" ht="18" hidden="1">
      <c r="A23" s="24"/>
      <c r="B23" s="141" t="s">
        <v>105</v>
      </c>
      <c r="C23" s="142">
        <v>5598062700.7300005</v>
      </c>
      <c r="D23" s="143">
        <v>61590933</v>
      </c>
      <c r="E23" s="144">
        <v>4806649</v>
      </c>
      <c r="F23" s="90"/>
      <c r="G23" s="90"/>
      <c r="H23" s="90"/>
    </row>
    <row r="24" spans="1:8" ht="18" hidden="1">
      <c r="A24" s="24"/>
      <c r="B24"/>
      <c r="C24"/>
      <c r="D24"/>
      <c r="E24"/>
      <c r="F24" s="90"/>
      <c r="G24" s="90"/>
      <c r="H24" s="90"/>
    </row>
    <row r="25" spans="1:8" s="253" customFormat="1">
      <c r="A25" s="248"/>
      <c r="B25" s="249" t="s">
        <v>3</v>
      </c>
      <c r="C25" s="250" t="s">
        <v>136</v>
      </c>
      <c r="D25" s="251" t="s">
        <v>137</v>
      </c>
      <c r="E25" s="251" t="s">
        <v>138</v>
      </c>
      <c r="F25" s="251" t="s">
        <v>81</v>
      </c>
      <c r="G25" s="251" t="s">
        <v>82</v>
      </c>
      <c r="H25" s="252" t="s">
        <v>83</v>
      </c>
    </row>
    <row r="26" spans="1:8">
      <c r="B26" s="28" t="s">
        <v>4</v>
      </c>
      <c r="C26" s="84">
        <f>C13</f>
        <v>532557996.69</v>
      </c>
      <c r="D26" s="85">
        <f>D13</f>
        <v>5470530</v>
      </c>
      <c r="E26" s="85">
        <f>E13</f>
        <v>492908</v>
      </c>
      <c r="F26" s="85">
        <f>D26/E26</f>
        <v>11.098480852410592</v>
      </c>
      <c r="G26" s="85">
        <f>C26/E26</f>
        <v>1080.4409680711208</v>
      </c>
      <c r="H26" s="91">
        <f>C26/D26</f>
        <v>97.350347533054389</v>
      </c>
    </row>
    <row r="27" spans="1:8">
      <c r="B27" s="28" t="s">
        <v>5</v>
      </c>
      <c r="C27" s="84">
        <f t="shared" ref="C27:E35" si="0">C14</f>
        <v>577301231.41999996</v>
      </c>
      <c r="D27" s="85">
        <f t="shared" si="0"/>
        <v>5839081</v>
      </c>
      <c r="E27" s="85">
        <f t="shared" si="0"/>
        <v>493767</v>
      </c>
      <c r="F27" s="85">
        <f t="shared" ref="F27:F35" si="1">D27/E27</f>
        <v>11.825579676244059</v>
      </c>
      <c r="G27" s="85">
        <f t="shared" ref="G27:G35" si="2">C27/E27</f>
        <v>1169.1774286657471</v>
      </c>
      <c r="H27" s="91">
        <f t="shared" ref="H27:H35" si="3">C27/D27</f>
        <v>98.868508832126139</v>
      </c>
    </row>
    <row r="28" spans="1:8">
      <c r="B28" s="28" t="s">
        <v>6</v>
      </c>
      <c r="C28" s="84">
        <f t="shared" si="0"/>
        <v>605217268.00999999</v>
      </c>
      <c r="D28" s="85">
        <f t="shared" si="0"/>
        <v>6180877</v>
      </c>
      <c r="E28" s="85">
        <f t="shared" si="0"/>
        <v>510063</v>
      </c>
      <c r="F28" s="85">
        <f t="shared" si="1"/>
        <v>12.117869753344195</v>
      </c>
      <c r="G28" s="85">
        <f t="shared" si="2"/>
        <v>1186.5539511981854</v>
      </c>
      <c r="H28" s="91">
        <f t="shared" si="3"/>
        <v>97.917701324585494</v>
      </c>
    </row>
    <row r="29" spans="1:8">
      <c r="B29" s="28" t="s">
        <v>7</v>
      </c>
      <c r="C29" s="84">
        <f t="shared" si="0"/>
        <v>637689544.5</v>
      </c>
      <c r="D29" s="85">
        <f t="shared" si="0"/>
        <v>6579776</v>
      </c>
      <c r="E29" s="85">
        <f t="shared" si="0"/>
        <v>534674</v>
      </c>
      <c r="F29" s="85">
        <f t="shared" si="1"/>
        <v>12.306145426933048</v>
      </c>
      <c r="G29" s="85">
        <f t="shared" si="2"/>
        <v>1192.6698221720151</v>
      </c>
      <c r="H29" s="91">
        <f t="shared" si="3"/>
        <v>96.916603923902571</v>
      </c>
    </row>
    <row r="30" spans="1:8">
      <c r="B30" s="28" t="s">
        <v>8</v>
      </c>
      <c r="C30" s="84">
        <f t="shared" si="0"/>
        <v>607752734.33000004</v>
      </c>
      <c r="D30" s="85">
        <f t="shared" si="0"/>
        <v>6440763</v>
      </c>
      <c r="E30" s="85">
        <f t="shared" si="0"/>
        <v>515897</v>
      </c>
      <c r="F30" s="85">
        <f t="shared" si="1"/>
        <v>12.484590916403857</v>
      </c>
      <c r="G30" s="85">
        <f t="shared" si="2"/>
        <v>1178.0505301058158</v>
      </c>
      <c r="H30" s="91">
        <f t="shared" si="3"/>
        <v>94.360362946129214</v>
      </c>
    </row>
    <row r="31" spans="1:8">
      <c r="B31" s="28" t="s">
        <v>34</v>
      </c>
      <c r="C31" s="84">
        <f>C18</f>
        <v>567760070.61000001</v>
      </c>
      <c r="D31" s="85">
        <f t="shared" si="0"/>
        <v>6327988</v>
      </c>
      <c r="E31" s="85">
        <f t="shared" si="0"/>
        <v>488982</v>
      </c>
      <c r="F31" s="85">
        <f t="shared" si="1"/>
        <v>12.94114711788982</v>
      </c>
      <c r="G31" s="85">
        <f t="shared" si="2"/>
        <v>1161.1062791881909</v>
      </c>
      <c r="H31" s="91">
        <f t="shared" si="3"/>
        <v>89.722052350604969</v>
      </c>
    </row>
    <row r="32" spans="1:8">
      <c r="B32" s="28" t="s">
        <v>150</v>
      </c>
      <c r="C32" s="84">
        <f t="shared" si="0"/>
        <v>531572240.5</v>
      </c>
      <c r="D32" s="85">
        <f t="shared" si="0"/>
        <v>6120077</v>
      </c>
      <c r="E32" s="85">
        <f t="shared" si="0"/>
        <v>464639</v>
      </c>
      <c r="F32" s="85">
        <f t="shared" si="1"/>
        <v>13.171681671146848</v>
      </c>
      <c r="G32" s="85">
        <f t="shared" si="2"/>
        <v>1144.0542883830242</v>
      </c>
      <c r="H32" s="91">
        <f t="shared" si="3"/>
        <v>86.857116421901225</v>
      </c>
    </row>
    <row r="33" spans="2:14">
      <c r="B33" s="28" t="s">
        <v>159</v>
      </c>
      <c r="C33" s="84">
        <f t="shared" si="0"/>
        <v>517808192.47000003</v>
      </c>
      <c r="D33" s="85">
        <f t="shared" si="0"/>
        <v>6134495</v>
      </c>
      <c r="E33" s="85">
        <f t="shared" si="0"/>
        <v>439778</v>
      </c>
      <c r="F33" s="85">
        <f t="shared" si="1"/>
        <v>13.949072031797861</v>
      </c>
      <c r="G33" s="85">
        <f t="shared" si="2"/>
        <v>1177.4308684609052</v>
      </c>
      <c r="H33" s="91">
        <f t="shared" si="3"/>
        <v>84.409261474660923</v>
      </c>
    </row>
    <row r="34" spans="2:14">
      <c r="B34" s="28" t="s">
        <v>177</v>
      </c>
      <c r="C34" s="84">
        <f t="shared" si="0"/>
        <v>510921159.31</v>
      </c>
      <c r="D34" s="85">
        <f t="shared" si="0"/>
        <v>6192866</v>
      </c>
      <c r="E34" s="85">
        <f t="shared" si="0"/>
        <v>433448</v>
      </c>
      <c r="F34" s="85">
        <f t="shared" si="1"/>
        <v>14.287448552075452</v>
      </c>
      <c r="G34" s="85">
        <f t="shared" si="2"/>
        <v>1178.7369172542035</v>
      </c>
      <c r="H34" s="91">
        <f t="shared" si="3"/>
        <v>82.501568629129068</v>
      </c>
    </row>
    <row r="35" spans="2:14">
      <c r="B35" s="28" t="s">
        <v>198</v>
      </c>
      <c r="C35" s="84">
        <f t="shared" si="0"/>
        <v>509482262.88999999</v>
      </c>
      <c r="D35" s="85">
        <f t="shared" si="0"/>
        <v>6304480</v>
      </c>
      <c r="E35" s="85">
        <f t="shared" si="0"/>
        <v>432493</v>
      </c>
      <c r="F35" s="85">
        <f t="shared" si="1"/>
        <v>14.577068299371319</v>
      </c>
      <c r="G35" s="85">
        <f t="shared" si="2"/>
        <v>1178.0127375240754</v>
      </c>
      <c r="H35" s="91">
        <f t="shared" si="3"/>
        <v>80.812733625929496</v>
      </c>
    </row>
    <row r="36" spans="2:14">
      <c r="B36" s="92"/>
      <c r="C36" s="92"/>
      <c r="D36" s="92"/>
      <c r="E36" s="92"/>
      <c r="F36" s="92"/>
      <c r="G36" s="92"/>
      <c r="H36" s="92"/>
      <c r="I36" s="47"/>
      <c r="J36" s="47"/>
      <c r="K36" s="47"/>
      <c r="L36" s="48"/>
    </row>
    <row r="37" spans="2:14">
      <c r="I37" s="47"/>
      <c r="J37" s="47"/>
      <c r="K37" s="47"/>
      <c r="L37" s="47"/>
      <c r="M37" s="47"/>
      <c r="N37" s="47"/>
    </row>
    <row r="38" spans="2:14">
      <c r="H38" s="93" t="s">
        <v>12</v>
      </c>
      <c r="I38" s="47"/>
      <c r="J38" s="47"/>
      <c r="K38" s="47"/>
      <c r="L38" s="47"/>
      <c r="M38" s="47"/>
      <c r="N38" s="47"/>
    </row>
    <row r="39" spans="2:14">
      <c r="B39" s="47" t="s">
        <v>76</v>
      </c>
      <c r="I39" s="47"/>
      <c r="J39" s="47"/>
      <c r="K39" s="47"/>
      <c r="L39" s="47"/>
      <c r="M39" s="47"/>
      <c r="N39" s="47"/>
    </row>
    <row r="40" spans="2:14" ht="30" customHeight="1">
      <c r="B40" s="260" t="s">
        <v>194</v>
      </c>
      <c r="C40" s="260"/>
      <c r="D40" s="260"/>
      <c r="E40" s="260"/>
      <c r="F40" s="260"/>
      <c r="G40" s="260"/>
      <c r="I40" s="47"/>
      <c r="J40" s="47"/>
      <c r="K40" s="47"/>
      <c r="L40" s="47"/>
      <c r="M40" s="47"/>
      <c r="N40" s="47"/>
    </row>
    <row r="41" spans="2:14">
      <c r="B41" s="47" t="s">
        <v>77</v>
      </c>
      <c r="I41" s="47"/>
      <c r="J41" s="47"/>
      <c r="K41" s="47"/>
      <c r="L41" s="47"/>
      <c r="M41" s="47"/>
      <c r="N41" s="47"/>
    </row>
    <row r="42" spans="2:14">
      <c r="B42" s="47" t="s">
        <v>78</v>
      </c>
      <c r="I42" s="47"/>
      <c r="J42" s="47"/>
      <c r="K42" s="47"/>
      <c r="L42" s="47"/>
      <c r="M42" s="47"/>
      <c r="N42" s="47"/>
    </row>
    <row r="43" spans="2:14">
      <c r="B43" s="47" t="s">
        <v>79</v>
      </c>
      <c r="I43" s="47"/>
      <c r="J43" s="47"/>
      <c r="K43" s="47"/>
      <c r="L43" s="47"/>
      <c r="M43" s="47"/>
      <c r="N43" s="47"/>
    </row>
    <row r="44" spans="2:14">
      <c r="B44" s="47" t="s">
        <v>80</v>
      </c>
      <c r="I44" s="47"/>
      <c r="J44" s="47"/>
      <c r="K44" s="47"/>
      <c r="L44" s="47"/>
      <c r="M44" s="47"/>
      <c r="N44" s="47"/>
    </row>
    <row r="45" spans="2:14">
      <c r="B45" s="47" t="s">
        <v>143</v>
      </c>
    </row>
  </sheetData>
  <mergeCells count="1">
    <mergeCell ref="B40:G40"/>
  </mergeCells>
  <pageMargins left="0.70866141732283472" right="0.70866141732283472" top="0.74803149606299213" bottom="0.74803149606299213" header="0.31496062992125984" footer="0.31496062992125984"/>
  <pageSetup paperSize="9" scale="86" orientation="landscape" r:id="rId2"/>
  <colBreaks count="1" manualBreakCount="1">
    <brk id="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Introduction</vt:lpstr>
      <vt:lpstr>Changes to data</vt:lpstr>
      <vt:lpstr>WHO DDD Values</vt:lpstr>
      <vt:lpstr>Table 1- Scotland Summary Data </vt:lpstr>
      <vt:lpstr>Table 2 - NHS Board Data</vt:lpstr>
      <vt:lpstr>Table 2 DATA</vt:lpstr>
      <vt:lpstr>Table 3 -Methadone Costs &amp; Fees</vt:lpstr>
      <vt:lpstr>Table 3 DATA</vt:lpstr>
      <vt:lpstr>Table 4 - Methadone dispensing</vt:lpstr>
      <vt:lpstr>Table 4 DATA</vt:lpstr>
      <vt:lpstr>NRS Population</vt:lpstr>
      <vt:lpstr>Chart data</vt:lpstr>
      <vt:lpstr>Table 5 - CHI Capture</vt:lpstr>
      <vt:lpstr>Chart</vt:lpstr>
      <vt:lpstr>'Changes to data'!Print_Area</vt:lpstr>
      <vt:lpstr>Introduction!Print_Area</vt:lpstr>
      <vt:lpstr>'Table 1- Scotland Summary Data '!Print_Area</vt:lpstr>
      <vt:lpstr>'Table 2 - NHS Board Data'!Print_Area</vt:lpstr>
      <vt:lpstr>'Table 3 -Methadone Costs &amp; Fees'!Print_Area</vt:lpstr>
      <vt:lpstr>'Table 4 - Methadone dispensing'!Print_Area</vt:lpstr>
      <vt:lpstr>'WHO DDD Values'!Print_Area</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lucyai01</dc:creator>
  <cp:lastModifiedBy>xanthg01</cp:lastModifiedBy>
  <cp:lastPrinted>2014-01-08T14:58:52Z</cp:lastPrinted>
  <dcterms:created xsi:type="dcterms:W3CDTF">2013-03-27T16:03:03Z</dcterms:created>
  <dcterms:modified xsi:type="dcterms:W3CDTF">2017-09-01T10:35:22Z</dcterms:modified>
</cp:coreProperties>
</file>