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bookViews>
    <workbookView xWindow="-1740" yWindow="-330" windowWidth="14460" windowHeight="11760" tabRatio="867"/>
  </bookViews>
  <sheets>
    <sheet name="Introduction" sheetId="1" r:id="rId1"/>
    <sheet name="WHO DDD Values" sheetId="2" r:id="rId2"/>
    <sheet name="Table 1 - Patients" sheetId="3" r:id="rId3"/>
    <sheet name="Table 2 - Summary Data" sheetId="4" r:id="rId4"/>
    <sheet name="Table 3 - Board Data" sheetId="16" r:id="rId5"/>
    <sheet name="Charts" sheetId="6" r:id="rId6"/>
    <sheet name="Chart Data" sheetId="11" state="hidden" r:id="rId7"/>
    <sheet name="Data (2)" sheetId="15" state="hidden" r:id="rId8"/>
    <sheet name="Population" sheetId="12" state="hidden" r:id="rId9"/>
  </sheets>
  <definedNames>
    <definedName name="_xlnm._FilterDatabase" localSheetId="7" hidden="1">'Data (2)'!$A$1:$F$269</definedName>
    <definedName name="_xlnm.Database" localSheetId="7">#REF!</definedName>
    <definedName name="_xlnm.Database" localSheetId="4">#REF!</definedName>
    <definedName name="_xlnm.Database">#REF!</definedName>
    <definedName name="_xlnm.Print_Area" localSheetId="2">'Table 1 - Patients'!$A$1:$J$95</definedName>
  </definedNames>
  <calcPr calcId="162913"/>
  <pivotCaches>
    <pivotCache cacheId="0" r:id="rId10"/>
  </pivotCaches>
</workbook>
</file>

<file path=xl/calcChain.xml><?xml version="1.0" encoding="utf-8"?>
<calcChain xmlns="http://schemas.openxmlformats.org/spreadsheetml/2006/main">
  <c r="H425" i="15" l="1"/>
  <c r="M138" i="16"/>
  <c r="M139" i="16"/>
  <c r="M140" i="16"/>
  <c r="M141" i="16"/>
  <c r="M142" i="16"/>
  <c r="M143" i="16"/>
  <c r="M144" i="16"/>
  <c r="M145" i="16"/>
  <c r="M146" i="16"/>
  <c r="M147" i="16"/>
  <c r="M148" i="16"/>
  <c r="M149" i="16"/>
  <c r="M150" i="16"/>
  <c r="M151" i="16"/>
  <c r="D241" i="12"/>
  <c r="D242" i="12"/>
  <c r="D243" i="12"/>
  <c r="D244" i="12"/>
  <c r="D245" i="12"/>
  <c r="D246" i="12"/>
  <c r="D247" i="12"/>
  <c r="D248" i="12"/>
  <c r="D249" i="12"/>
  <c r="D250" i="12"/>
  <c r="D251" i="12"/>
  <c r="D252" i="12"/>
  <c r="D253" i="12"/>
  <c r="D254" i="12"/>
  <c r="D240" i="12"/>
  <c r="R425" i="15"/>
  <c r="S425" i="15"/>
  <c r="T425" i="15"/>
  <c r="U425" i="15"/>
  <c r="R426" i="15"/>
  <c r="S426" i="15"/>
  <c r="T426" i="15"/>
  <c r="U426" i="15"/>
  <c r="R427" i="15"/>
  <c r="S427" i="15"/>
  <c r="T427" i="15"/>
  <c r="U427" i="15"/>
  <c r="R428" i="15"/>
  <c r="S428" i="15"/>
  <c r="T428" i="15"/>
  <c r="U428" i="15"/>
  <c r="R429" i="15"/>
  <c r="S429" i="15"/>
  <c r="T429" i="15"/>
  <c r="U429" i="15"/>
  <c r="R430" i="15"/>
  <c r="S430" i="15"/>
  <c r="T430" i="15"/>
  <c r="U430" i="15"/>
  <c r="R431" i="15"/>
  <c r="S431" i="15"/>
  <c r="T431" i="15"/>
  <c r="U431" i="15"/>
  <c r="R432" i="15"/>
  <c r="S432" i="15"/>
  <c r="T432" i="15"/>
  <c r="U432" i="15"/>
  <c r="R433" i="15"/>
  <c r="S433" i="15"/>
  <c r="T433" i="15"/>
  <c r="U433" i="15"/>
  <c r="R434" i="15"/>
  <c r="S434" i="15"/>
  <c r="T434" i="15"/>
  <c r="U434" i="15"/>
  <c r="R435" i="15"/>
  <c r="S435" i="15"/>
  <c r="T435" i="15"/>
  <c r="U435" i="15"/>
  <c r="R436" i="15"/>
  <c r="S436" i="15"/>
  <c r="T436" i="15"/>
  <c r="U436" i="15"/>
  <c r="R437" i="15"/>
  <c r="S437" i="15"/>
  <c r="T437" i="15"/>
  <c r="U437" i="15"/>
  <c r="R438" i="15"/>
  <c r="S438" i="15"/>
  <c r="T438" i="15"/>
  <c r="U438" i="15"/>
  <c r="R439" i="15"/>
  <c r="S439" i="15"/>
  <c r="T439" i="15"/>
  <c r="U439" i="15"/>
  <c r="R440" i="15"/>
  <c r="S440" i="15"/>
  <c r="T440" i="15"/>
  <c r="U440" i="15"/>
  <c r="R441" i="15"/>
  <c r="S441" i="15"/>
  <c r="T441" i="15"/>
  <c r="U441" i="15"/>
  <c r="R442" i="15"/>
  <c r="S442" i="15"/>
  <c r="T442" i="15"/>
  <c r="U442" i="15"/>
  <c r="R443" i="15"/>
  <c r="S443" i="15"/>
  <c r="T443" i="15"/>
  <c r="U443" i="15"/>
  <c r="R444" i="15"/>
  <c r="S444" i="15"/>
  <c r="T444" i="15"/>
  <c r="U444" i="15"/>
  <c r="R445" i="15"/>
  <c r="S445" i="15"/>
  <c r="T445" i="15"/>
  <c r="U445" i="15"/>
  <c r="R446" i="15"/>
  <c r="S446" i="15"/>
  <c r="T446" i="15"/>
  <c r="U446" i="15"/>
  <c r="R447" i="15"/>
  <c r="S447" i="15"/>
  <c r="T447" i="15"/>
  <c r="U447" i="15"/>
  <c r="R448" i="15"/>
  <c r="S448" i="15"/>
  <c r="T448" i="15"/>
  <c r="U448" i="15"/>
  <c r="R449" i="15"/>
  <c r="S449" i="15"/>
  <c r="T449" i="15"/>
  <c r="U449" i="15"/>
  <c r="R450" i="15"/>
  <c r="S450" i="15"/>
  <c r="T450" i="15"/>
  <c r="U450" i="15"/>
  <c r="R451" i="15"/>
  <c r="S451" i="15"/>
  <c r="T451" i="15"/>
  <c r="U451" i="15"/>
  <c r="R452" i="15"/>
  <c r="S452" i="15"/>
  <c r="T452" i="15"/>
  <c r="U452" i="15"/>
  <c r="R453" i="15"/>
  <c r="S453" i="15"/>
  <c r="T453" i="15"/>
  <c r="U453" i="15"/>
  <c r="R454" i="15"/>
  <c r="S454" i="15"/>
  <c r="T454" i="15"/>
  <c r="U454" i="15"/>
  <c r="R455" i="15"/>
  <c r="S455" i="15"/>
  <c r="T455" i="15"/>
  <c r="U455" i="15"/>
  <c r="R456" i="15"/>
  <c r="S456" i="15"/>
  <c r="T456" i="15"/>
  <c r="U456" i="15"/>
  <c r="R457" i="15"/>
  <c r="S457" i="15"/>
  <c r="T457" i="15"/>
  <c r="U457" i="15"/>
  <c r="R458" i="15"/>
  <c r="S458" i="15"/>
  <c r="T458" i="15"/>
  <c r="U458" i="15"/>
  <c r="R459" i="15"/>
  <c r="S459" i="15"/>
  <c r="T459" i="15"/>
  <c r="U459" i="15"/>
  <c r="R460" i="15"/>
  <c r="S460" i="15"/>
  <c r="T460" i="15"/>
  <c r="U460" i="15"/>
  <c r="R461" i="15"/>
  <c r="S461" i="15"/>
  <c r="T461" i="15"/>
  <c r="U461" i="15"/>
  <c r="R462" i="15"/>
  <c r="S462" i="15"/>
  <c r="T462" i="15"/>
  <c r="U462" i="15"/>
  <c r="R463" i="15"/>
  <c r="S463" i="15"/>
  <c r="T463" i="15"/>
  <c r="U463" i="15"/>
  <c r="R464" i="15"/>
  <c r="S464" i="15"/>
  <c r="T464" i="15"/>
  <c r="U464" i="15"/>
  <c r="R465" i="15"/>
  <c r="S465" i="15"/>
  <c r="T465" i="15"/>
  <c r="U465" i="15"/>
  <c r="R466" i="15"/>
  <c r="S466" i="15"/>
  <c r="T466" i="15"/>
  <c r="U466" i="15"/>
  <c r="Q426" i="15"/>
  <c r="Q427" i="15"/>
  <c r="Q428" i="15"/>
  <c r="Q429" i="15"/>
  <c r="Q430" i="15"/>
  <c r="Q431" i="15"/>
  <c r="Q432" i="15"/>
  <c r="Q433" i="15"/>
  <c r="Q434" i="15"/>
  <c r="Q435" i="15"/>
  <c r="Q436" i="15"/>
  <c r="Q437" i="15"/>
  <c r="Q438" i="15"/>
  <c r="Q439" i="15"/>
  <c r="Q440" i="15"/>
  <c r="Q441" i="15"/>
  <c r="Q442" i="15"/>
  <c r="Q443" i="15"/>
  <c r="Q444" i="15"/>
  <c r="Q445" i="15"/>
  <c r="Q446" i="15"/>
  <c r="Q447" i="15"/>
  <c r="Q448" i="15"/>
  <c r="Q449" i="15"/>
  <c r="Q450" i="15"/>
  <c r="Q451" i="15"/>
  <c r="Q452" i="15"/>
  <c r="Q453" i="15"/>
  <c r="Q454" i="15"/>
  <c r="Q455" i="15"/>
  <c r="Q456" i="15"/>
  <c r="Q457" i="15"/>
  <c r="Q458" i="15"/>
  <c r="Q459" i="15"/>
  <c r="Q460" i="15"/>
  <c r="Q461" i="15"/>
  <c r="Q462" i="15"/>
  <c r="Q463" i="15"/>
  <c r="Q464" i="15"/>
  <c r="Q465" i="15"/>
  <c r="Q466" i="15"/>
  <c r="Q425" i="15"/>
  <c r="H465" i="15" l="1"/>
  <c r="H466" i="15"/>
  <c r="H464" i="15"/>
  <c r="H463" i="15"/>
  <c r="H462" i="15"/>
  <c r="H461" i="15"/>
  <c r="H460" i="15"/>
  <c r="H459" i="15"/>
  <c r="H458" i="15"/>
  <c r="H457" i="15"/>
  <c r="H456" i="15"/>
  <c r="H455" i="15"/>
  <c r="H454" i="15"/>
  <c r="H453" i="15"/>
  <c r="H452" i="15"/>
  <c r="H451" i="15"/>
  <c r="H450" i="15"/>
  <c r="H449" i="15"/>
  <c r="H448" i="15"/>
  <c r="H447" i="15"/>
  <c r="H446" i="15"/>
  <c r="H445" i="15"/>
  <c r="H444" i="15"/>
  <c r="H443" i="15"/>
  <c r="H442" i="15"/>
  <c r="H441" i="15"/>
  <c r="H440" i="15"/>
  <c r="M152" i="16" l="1"/>
  <c r="M115" i="16"/>
  <c r="M116" i="16"/>
  <c r="M117" i="16"/>
  <c r="M118" i="16"/>
  <c r="M119" i="16"/>
  <c r="M120" i="16"/>
  <c r="M121" i="16"/>
  <c r="M122" i="16"/>
  <c r="M123" i="16"/>
  <c r="M124" i="16"/>
  <c r="M125" i="16"/>
  <c r="M126" i="16"/>
  <c r="M127" i="16"/>
  <c r="M128" i="16"/>
  <c r="M129" i="16"/>
  <c r="M92" i="16"/>
  <c r="M93" i="16"/>
  <c r="M94" i="16"/>
  <c r="M95" i="16"/>
  <c r="M96" i="16"/>
  <c r="M97" i="16"/>
  <c r="M98" i="16"/>
  <c r="M99" i="16"/>
  <c r="M100" i="16"/>
  <c r="M101" i="16"/>
  <c r="M102" i="16"/>
  <c r="M103" i="16"/>
  <c r="M104" i="16"/>
  <c r="M105" i="16"/>
  <c r="M106" i="16"/>
  <c r="M163" i="16"/>
  <c r="M164" i="16"/>
  <c r="M165" i="16"/>
  <c r="M166" i="16"/>
  <c r="M167" i="16"/>
  <c r="M168" i="16"/>
  <c r="M169" i="16"/>
  <c r="M170" i="16"/>
  <c r="M171" i="16"/>
  <c r="M172" i="16"/>
  <c r="M173" i="16"/>
  <c r="M174" i="16"/>
  <c r="M175" i="16"/>
  <c r="M162" i="16"/>
  <c r="H426" i="15"/>
  <c r="H427" i="15"/>
  <c r="H428" i="15"/>
  <c r="H429" i="15"/>
  <c r="H430" i="15"/>
  <c r="H431" i="15"/>
  <c r="H432" i="15"/>
  <c r="H433" i="15"/>
  <c r="H434" i="15"/>
  <c r="H435" i="15"/>
  <c r="H436" i="15"/>
  <c r="H437" i="15"/>
  <c r="H438" i="15"/>
  <c r="M90" i="16" l="1"/>
  <c r="M113" i="16"/>
  <c r="M136" i="16"/>
  <c r="M160" i="16" s="1"/>
  <c r="D162" i="16"/>
  <c r="E162" i="16"/>
  <c r="F162" i="16"/>
  <c r="G162" i="16"/>
  <c r="H162" i="16"/>
  <c r="I162" i="16"/>
  <c r="J162" i="16"/>
  <c r="K162" i="16"/>
  <c r="L162" i="16"/>
  <c r="D163" i="16"/>
  <c r="E163" i="16"/>
  <c r="F163" i="16"/>
  <c r="G163" i="16"/>
  <c r="H163" i="16"/>
  <c r="I163" i="16"/>
  <c r="J163" i="16"/>
  <c r="K163" i="16"/>
  <c r="L163" i="16"/>
  <c r="D164" i="16"/>
  <c r="E164" i="16"/>
  <c r="F164" i="16"/>
  <c r="G164" i="16"/>
  <c r="H164" i="16"/>
  <c r="I164" i="16"/>
  <c r="J164" i="16"/>
  <c r="K164" i="16"/>
  <c r="L164" i="16"/>
  <c r="D165" i="16"/>
  <c r="E165" i="16"/>
  <c r="F165" i="16"/>
  <c r="G165" i="16"/>
  <c r="H165" i="16"/>
  <c r="I165" i="16"/>
  <c r="J165" i="16"/>
  <c r="K165" i="16"/>
  <c r="L165" i="16"/>
  <c r="D166" i="16"/>
  <c r="E166" i="16"/>
  <c r="F166" i="16"/>
  <c r="G166" i="16"/>
  <c r="H166" i="16"/>
  <c r="I166" i="16"/>
  <c r="J166" i="16"/>
  <c r="K166" i="16"/>
  <c r="L166" i="16"/>
  <c r="D167" i="16"/>
  <c r="E167" i="16"/>
  <c r="F167" i="16"/>
  <c r="G167" i="16"/>
  <c r="H167" i="16"/>
  <c r="I167" i="16"/>
  <c r="J167" i="16"/>
  <c r="K167" i="16"/>
  <c r="L167" i="16"/>
  <c r="D168" i="16"/>
  <c r="E168" i="16"/>
  <c r="F168" i="16"/>
  <c r="G168" i="16"/>
  <c r="H168" i="16"/>
  <c r="I168" i="16"/>
  <c r="J168" i="16"/>
  <c r="K168" i="16"/>
  <c r="L168" i="16"/>
  <c r="D169" i="16"/>
  <c r="E169" i="16"/>
  <c r="F169" i="16"/>
  <c r="G169" i="16"/>
  <c r="H169" i="16"/>
  <c r="I169" i="16"/>
  <c r="J169" i="16"/>
  <c r="K169" i="16"/>
  <c r="L169" i="16"/>
  <c r="D170" i="16"/>
  <c r="E170" i="16"/>
  <c r="F170" i="16"/>
  <c r="G170" i="16"/>
  <c r="H170" i="16"/>
  <c r="I170" i="16"/>
  <c r="J170" i="16"/>
  <c r="K170" i="16"/>
  <c r="L170" i="16"/>
  <c r="D171" i="16"/>
  <c r="E171" i="16"/>
  <c r="F171" i="16"/>
  <c r="G171" i="16"/>
  <c r="H171" i="16"/>
  <c r="I171" i="16"/>
  <c r="J171" i="16"/>
  <c r="K171" i="16"/>
  <c r="L171" i="16"/>
  <c r="D172" i="16"/>
  <c r="E172" i="16"/>
  <c r="F172" i="16"/>
  <c r="G172" i="16"/>
  <c r="H172" i="16"/>
  <c r="I172" i="16"/>
  <c r="J172" i="16"/>
  <c r="K172" i="16"/>
  <c r="L172" i="16"/>
  <c r="D173" i="16"/>
  <c r="E173" i="16"/>
  <c r="F173" i="16"/>
  <c r="G173" i="16"/>
  <c r="H173" i="16"/>
  <c r="I173" i="16"/>
  <c r="J173" i="16"/>
  <c r="K173" i="16"/>
  <c r="L173" i="16"/>
  <c r="D174" i="16"/>
  <c r="E174" i="16"/>
  <c r="F174" i="16"/>
  <c r="G174" i="16"/>
  <c r="H174" i="16"/>
  <c r="I174" i="16"/>
  <c r="J174" i="16"/>
  <c r="K174" i="16"/>
  <c r="L174" i="16"/>
  <c r="D175" i="16"/>
  <c r="E175" i="16"/>
  <c r="F175" i="16"/>
  <c r="G175" i="16"/>
  <c r="H175" i="16"/>
  <c r="I175" i="16"/>
  <c r="J175" i="16"/>
  <c r="K175" i="16"/>
  <c r="L175" i="16"/>
  <c r="C163" i="16"/>
  <c r="C164" i="16"/>
  <c r="C165" i="16"/>
  <c r="C166" i="16"/>
  <c r="C167" i="16"/>
  <c r="C168" i="16"/>
  <c r="C169" i="16"/>
  <c r="C170" i="16"/>
  <c r="C171" i="16"/>
  <c r="C172" i="16"/>
  <c r="C173" i="16"/>
  <c r="C174" i="16"/>
  <c r="C175" i="16"/>
  <c r="C162" i="16"/>
  <c r="D138" i="16"/>
  <c r="E138" i="16"/>
  <c r="F138" i="16"/>
  <c r="G138" i="16"/>
  <c r="H138" i="16"/>
  <c r="I138" i="16"/>
  <c r="J138" i="16"/>
  <c r="K138" i="16"/>
  <c r="L138" i="16"/>
  <c r="D139" i="16"/>
  <c r="E139" i="16"/>
  <c r="F139" i="16"/>
  <c r="G139" i="16"/>
  <c r="H139" i="16"/>
  <c r="I139" i="16"/>
  <c r="J139" i="16"/>
  <c r="K139" i="16"/>
  <c r="L139" i="16"/>
  <c r="D140" i="16"/>
  <c r="E140" i="16"/>
  <c r="F140" i="16"/>
  <c r="G140" i="16"/>
  <c r="H140" i="16"/>
  <c r="I140" i="16"/>
  <c r="J140" i="16"/>
  <c r="K140" i="16"/>
  <c r="L140" i="16"/>
  <c r="D141" i="16"/>
  <c r="E141" i="16"/>
  <c r="F141" i="16"/>
  <c r="G141" i="16"/>
  <c r="H141" i="16"/>
  <c r="I141" i="16"/>
  <c r="J141" i="16"/>
  <c r="K141" i="16"/>
  <c r="L141" i="16"/>
  <c r="D142" i="16"/>
  <c r="E142" i="16"/>
  <c r="F142" i="16"/>
  <c r="G142" i="16"/>
  <c r="H142" i="16"/>
  <c r="I142" i="16"/>
  <c r="J142" i="16"/>
  <c r="K142" i="16"/>
  <c r="L142" i="16"/>
  <c r="D143" i="16"/>
  <c r="E143" i="16"/>
  <c r="F143" i="16"/>
  <c r="G143" i="16"/>
  <c r="H143" i="16"/>
  <c r="I143" i="16"/>
  <c r="J143" i="16"/>
  <c r="K143" i="16"/>
  <c r="L143" i="16"/>
  <c r="D144" i="16"/>
  <c r="E144" i="16"/>
  <c r="F144" i="16"/>
  <c r="G144" i="16"/>
  <c r="H144" i="16"/>
  <c r="I144" i="16"/>
  <c r="J144" i="16"/>
  <c r="K144" i="16"/>
  <c r="L144" i="16"/>
  <c r="D145" i="16"/>
  <c r="E145" i="16"/>
  <c r="F145" i="16"/>
  <c r="G145" i="16"/>
  <c r="H145" i="16"/>
  <c r="I145" i="16"/>
  <c r="J145" i="16"/>
  <c r="K145" i="16"/>
  <c r="L145" i="16"/>
  <c r="D146" i="16"/>
  <c r="E146" i="16"/>
  <c r="F146" i="16"/>
  <c r="G146" i="16"/>
  <c r="H146" i="16"/>
  <c r="I146" i="16"/>
  <c r="J146" i="16"/>
  <c r="K146" i="16"/>
  <c r="L146" i="16"/>
  <c r="D147" i="16"/>
  <c r="E147" i="16"/>
  <c r="F147" i="16"/>
  <c r="G147" i="16"/>
  <c r="H147" i="16"/>
  <c r="I147" i="16"/>
  <c r="J147" i="16"/>
  <c r="K147" i="16"/>
  <c r="L147" i="16"/>
  <c r="D148" i="16"/>
  <c r="E148" i="16"/>
  <c r="F148" i="16"/>
  <c r="G148" i="16"/>
  <c r="H148" i="16"/>
  <c r="I148" i="16"/>
  <c r="J148" i="16"/>
  <c r="K148" i="16"/>
  <c r="L148" i="16"/>
  <c r="D149" i="16"/>
  <c r="E149" i="16"/>
  <c r="F149" i="16"/>
  <c r="G149" i="16"/>
  <c r="H149" i="16"/>
  <c r="I149" i="16"/>
  <c r="J149" i="16"/>
  <c r="K149" i="16"/>
  <c r="L149" i="16"/>
  <c r="D150" i="16"/>
  <c r="E150" i="16"/>
  <c r="F150" i="16"/>
  <c r="G150" i="16"/>
  <c r="H150" i="16"/>
  <c r="I150" i="16"/>
  <c r="J150" i="16"/>
  <c r="K150" i="16"/>
  <c r="L150" i="16"/>
  <c r="D151" i="16"/>
  <c r="E151" i="16"/>
  <c r="F151" i="16"/>
  <c r="G151" i="16"/>
  <c r="H151" i="16"/>
  <c r="I151" i="16"/>
  <c r="J151" i="16"/>
  <c r="K151" i="16"/>
  <c r="L151" i="16"/>
  <c r="D152" i="16"/>
  <c r="E152" i="16"/>
  <c r="F152" i="16"/>
  <c r="G152" i="16"/>
  <c r="H152" i="16"/>
  <c r="I152" i="16"/>
  <c r="J152" i="16"/>
  <c r="K152" i="16"/>
  <c r="L152" i="16"/>
  <c r="C139" i="16"/>
  <c r="C140" i="16"/>
  <c r="C141" i="16"/>
  <c r="C142" i="16"/>
  <c r="C143" i="16"/>
  <c r="C144" i="16"/>
  <c r="C145" i="16"/>
  <c r="C146" i="16"/>
  <c r="C147" i="16"/>
  <c r="C148" i="16"/>
  <c r="C149" i="16"/>
  <c r="C150" i="16"/>
  <c r="C151" i="16"/>
  <c r="C152" i="16"/>
  <c r="C138" i="16"/>
  <c r="D115" i="16"/>
  <c r="E115" i="16"/>
  <c r="F115" i="16"/>
  <c r="G115" i="16"/>
  <c r="H115" i="16"/>
  <c r="I115" i="16"/>
  <c r="J115" i="16"/>
  <c r="K115" i="16"/>
  <c r="L115" i="16"/>
  <c r="D116" i="16"/>
  <c r="E116" i="16"/>
  <c r="F116" i="16"/>
  <c r="G116" i="16"/>
  <c r="H116" i="16"/>
  <c r="I116" i="16"/>
  <c r="J116" i="16"/>
  <c r="K116" i="16"/>
  <c r="L116" i="16"/>
  <c r="D117" i="16"/>
  <c r="E117" i="16"/>
  <c r="F117" i="16"/>
  <c r="G117" i="16"/>
  <c r="H117" i="16"/>
  <c r="I117" i="16"/>
  <c r="J117" i="16"/>
  <c r="K117" i="16"/>
  <c r="L117" i="16"/>
  <c r="D118" i="16"/>
  <c r="E118" i="16"/>
  <c r="F118" i="16"/>
  <c r="G118" i="16"/>
  <c r="H118" i="16"/>
  <c r="I118" i="16"/>
  <c r="J118" i="16"/>
  <c r="K118" i="16"/>
  <c r="L118" i="16"/>
  <c r="D119" i="16"/>
  <c r="E119" i="16"/>
  <c r="F119" i="16"/>
  <c r="G119" i="16"/>
  <c r="H119" i="16"/>
  <c r="I119" i="16"/>
  <c r="J119" i="16"/>
  <c r="K119" i="16"/>
  <c r="L119" i="16"/>
  <c r="D120" i="16"/>
  <c r="E120" i="16"/>
  <c r="F120" i="16"/>
  <c r="G120" i="16"/>
  <c r="H120" i="16"/>
  <c r="I120" i="16"/>
  <c r="J120" i="16"/>
  <c r="K120" i="16"/>
  <c r="L120" i="16"/>
  <c r="D121" i="16"/>
  <c r="E121" i="16"/>
  <c r="F121" i="16"/>
  <c r="G121" i="16"/>
  <c r="H121" i="16"/>
  <c r="I121" i="16"/>
  <c r="J121" i="16"/>
  <c r="K121" i="16"/>
  <c r="L121" i="16"/>
  <c r="D122" i="16"/>
  <c r="E122" i="16"/>
  <c r="F122" i="16"/>
  <c r="G122" i="16"/>
  <c r="H122" i="16"/>
  <c r="I122" i="16"/>
  <c r="J122" i="16"/>
  <c r="K122" i="16"/>
  <c r="L122" i="16"/>
  <c r="D123" i="16"/>
  <c r="E123" i="16"/>
  <c r="F123" i="16"/>
  <c r="G123" i="16"/>
  <c r="H123" i="16"/>
  <c r="I123" i="16"/>
  <c r="J123" i="16"/>
  <c r="K123" i="16"/>
  <c r="L123" i="16"/>
  <c r="D124" i="16"/>
  <c r="E124" i="16"/>
  <c r="F124" i="16"/>
  <c r="G124" i="16"/>
  <c r="H124" i="16"/>
  <c r="I124" i="16"/>
  <c r="J124" i="16"/>
  <c r="K124" i="16"/>
  <c r="L124" i="16"/>
  <c r="D125" i="16"/>
  <c r="E125" i="16"/>
  <c r="F125" i="16"/>
  <c r="G125" i="16"/>
  <c r="H125" i="16"/>
  <c r="I125" i="16"/>
  <c r="J125" i="16"/>
  <c r="K125" i="16"/>
  <c r="L125" i="16"/>
  <c r="D126" i="16"/>
  <c r="E126" i="16"/>
  <c r="F126" i="16"/>
  <c r="G126" i="16"/>
  <c r="H126" i="16"/>
  <c r="I126" i="16"/>
  <c r="J126" i="16"/>
  <c r="K126" i="16"/>
  <c r="L126" i="16"/>
  <c r="D127" i="16"/>
  <c r="E127" i="16"/>
  <c r="F127" i="16"/>
  <c r="G127" i="16"/>
  <c r="H127" i="16"/>
  <c r="I127" i="16"/>
  <c r="J127" i="16"/>
  <c r="K127" i="16"/>
  <c r="L127" i="16"/>
  <c r="D128" i="16"/>
  <c r="E128" i="16"/>
  <c r="F128" i="16"/>
  <c r="G128" i="16"/>
  <c r="H128" i="16"/>
  <c r="I128" i="16"/>
  <c r="J128" i="16"/>
  <c r="K128" i="16"/>
  <c r="L128" i="16"/>
  <c r="D129" i="16"/>
  <c r="E129" i="16"/>
  <c r="F129" i="16"/>
  <c r="G129" i="16"/>
  <c r="H129" i="16"/>
  <c r="I129" i="16"/>
  <c r="J129" i="16"/>
  <c r="K129" i="16"/>
  <c r="L129" i="16"/>
  <c r="C116" i="16"/>
  <c r="C117" i="16"/>
  <c r="C118" i="16"/>
  <c r="C119" i="16"/>
  <c r="C120" i="16"/>
  <c r="C121" i="16"/>
  <c r="C122" i="16"/>
  <c r="C123" i="16"/>
  <c r="C124" i="16"/>
  <c r="C125" i="16"/>
  <c r="C126" i="16"/>
  <c r="C127" i="16"/>
  <c r="C128" i="16"/>
  <c r="C129" i="16"/>
  <c r="C115" i="16"/>
  <c r="L92" i="16"/>
  <c r="D92" i="16"/>
  <c r="E92" i="16"/>
  <c r="F92" i="16"/>
  <c r="G92" i="16"/>
  <c r="H92" i="16"/>
  <c r="I92" i="16"/>
  <c r="J92" i="16"/>
  <c r="K92" i="16"/>
  <c r="D93" i="16"/>
  <c r="E93" i="16"/>
  <c r="F93" i="16"/>
  <c r="G93" i="16"/>
  <c r="H93" i="16"/>
  <c r="I93" i="16"/>
  <c r="J93" i="16"/>
  <c r="K93" i="16"/>
  <c r="L93" i="16"/>
  <c r="D94" i="16"/>
  <c r="E94" i="16"/>
  <c r="F94" i="16"/>
  <c r="G94" i="16"/>
  <c r="H94" i="16"/>
  <c r="I94" i="16"/>
  <c r="J94" i="16"/>
  <c r="K94" i="16"/>
  <c r="L94" i="16"/>
  <c r="D95" i="16"/>
  <c r="E95" i="16"/>
  <c r="F95" i="16"/>
  <c r="G95" i="16"/>
  <c r="H95" i="16"/>
  <c r="I95" i="16"/>
  <c r="J95" i="16"/>
  <c r="K95" i="16"/>
  <c r="L95" i="16"/>
  <c r="D96" i="16"/>
  <c r="E96" i="16"/>
  <c r="F96" i="16"/>
  <c r="G96" i="16"/>
  <c r="H96" i="16"/>
  <c r="I96" i="16"/>
  <c r="J96" i="16"/>
  <c r="K96" i="16"/>
  <c r="L96" i="16"/>
  <c r="D97" i="16"/>
  <c r="E97" i="16"/>
  <c r="F97" i="16"/>
  <c r="G97" i="16"/>
  <c r="H97" i="16"/>
  <c r="I97" i="16"/>
  <c r="J97" i="16"/>
  <c r="K97" i="16"/>
  <c r="L97" i="16"/>
  <c r="D98" i="16"/>
  <c r="E98" i="16"/>
  <c r="F98" i="16"/>
  <c r="G98" i="16"/>
  <c r="H98" i="16"/>
  <c r="I98" i="16"/>
  <c r="J98" i="16"/>
  <c r="K98" i="16"/>
  <c r="L98" i="16"/>
  <c r="D99" i="16"/>
  <c r="E99" i="16"/>
  <c r="F99" i="16"/>
  <c r="G99" i="16"/>
  <c r="H99" i="16"/>
  <c r="I99" i="16"/>
  <c r="J99" i="16"/>
  <c r="K99" i="16"/>
  <c r="L99" i="16"/>
  <c r="D100" i="16"/>
  <c r="E100" i="16"/>
  <c r="F100" i="16"/>
  <c r="G100" i="16"/>
  <c r="H100" i="16"/>
  <c r="I100" i="16"/>
  <c r="J100" i="16"/>
  <c r="K100" i="16"/>
  <c r="L100" i="16"/>
  <c r="D101" i="16"/>
  <c r="E101" i="16"/>
  <c r="F101" i="16"/>
  <c r="G101" i="16"/>
  <c r="H101" i="16"/>
  <c r="I101" i="16"/>
  <c r="J101" i="16"/>
  <c r="K101" i="16"/>
  <c r="L101" i="16"/>
  <c r="D102" i="16"/>
  <c r="E102" i="16"/>
  <c r="F102" i="16"/>
  <c r="G102" i="16"/>
  <c r="H102" i="16"/>
  <c r="I102" i="16"/>
  <c r="J102" i="16"/>
  <c r="K102" i="16"/>
  <c r="L102" i="16"/>
  <c r="D103" i="16"/>
  <c r="E103" i="16"/>
  <c r="F103" i="16"/>
  <c r="G103" i="16"/>
  <c r="H103" i="16"/>
  <c r="I103" i="16"/>
  <c r="J103" i="16"/>
  <c r="K103" i="16"/>
  <c r="L103" i="16"/>
  <c r="D104" i="16"/>
  <c r="E104" i="16"/>
  <c r="F104" i="16"/>
  <c r="G104" i="16"/>
  <c r="H104" i="16"/>
  <c r="I104" i="16"/>
  <c r="J104" i="16"/>
  <c r="K104" i="16"/>
  <c r="L104" i="16"/>
  <c r="D105" i="16"/>
  <c r="E105" i="16"/>
  <c r="F105" i="16"/>
  <c r="G105" i="16"/>
  <c r="H105" i="16"/>
  <c r="I105" i="16"/>
  <c r="J105" i="16"/>
  <c r="K105" i="16"/>
  <c r="L105" i="16"/>
  <c r="D106" i="16"/>
  <c r="E106" i="16"/>
  <c r="F106" i="16"/>
  <c r="G106" i="16"/>
  <c r="H106" i="16"/>
  <c r="I106" i="16"/>
  <c r="J106" i="16"/>
  <c r="K106" i="16"/>
  <c r="L106" i="16"/>
  <c r="C93" i="16"/>
  <c r="C94" i="16"/>
  <c r="C95" i="16"/>
  <c r="C96" i="16"/>
  <c r="C97" i="16"/>
  <c r="C98" i="16"/>
  <c r="C99" i="16"/>
  <c r="C100" i="16"/>
  <c r="C101" i="16"/>
  <c r="C102" i="16"/>
  <c r="C103" i="16"/>
  <c r="C104" i="16"/>
  <c r="C105" i="16"/>
  <c r="C106" i="16"/>
  <c r="C92" i="16"/>
  <c r="H412" i="15"/>
  <c r="H413" i="15"/>
  <c r="H414" i="15"/>
  <c r="H415" i="15"/>
  <c r="H416" i="15"/>
  <c r="H417" i="15"/>
  <c r="H418" i="15"/>
  <c r="H419" i="15"/>
  <c r="H420" i="15"/>
  <c r="H421" i="15"/>
  <c r="H422" i="15"/>
  <c r="H423" i="15"/>
  <c r="H424" i="15"/>
  <c r="H383" i="15"/>
  <c r="H411" i="15"/>
  <c r="H398" i="15"/>
  <c r="H399" i="15"/>
  <c r="H400" i="15"/>
  <c r="H401" i="15"/>
  <c r="H402" i="15"/>
  <c r="H403" i="15"/>
  <c r="H404" i="15"/>
  <c r="H405" i="15"/>
  <c r="H406" i="15"/>
  <c r="H407" i="15"/>
  <c r="H408" i="15"/>
  <c r="H409" i="15"/>
  <c r="H410" i="15"/>
  <c r="H397" i="15"/>
  <c r="H384" i="15"/>
  <c r="H385" i="15"/>
  <c r="H386" i="15"/>
  <c r="H387" i="15"/>
  <c r="H388" i="15"/>
  <c r="H389" i="15"/>
  <c r="H390" i="15"/>
  <c r="H391" i="15"/>
  <c r="H392" i="15"/>
  <c r="H393" i="15"/>
  <c r="H394" i="15"/>
  <c r="H395" i="15"/>
  <c r="H396" i="15"/>
  <c r="L136" i="16" l="1"/>
  <c r="L160" i="16" s="1"/>
  <c r="L90" i="16"/>
  <c r="L113" i="16"/>
  <c r="H86" i="15"/>
  <c r="H369" i="15"/>
  <c r="H370" i="15"/>
  <c r="H371" i="15"/>
  <c r="H372" i="15"/>
  <c r="H373" i="15"/>
  <c r="H374" i="15"/>
  <c r="H375" i="15"/>
  <c r="H376" i="15"/>
  <c r="H377" i="15"/>
  <c r="H378" i="15"/>
  <c r="H379" i="15"/>
  <c r="H380" i="15"/>
  <c r="H368" i="15"/>
  <c r="H355" i="15"/>
  <c r="H356" i="15"/>
  <c r="H357" i="15"/>
  <c r="H358" i="15"/>
  <c r="H359" i="15"/>
  <c r="H360" i="15"/>
  <c r="H361" i="15"/>
  <c r="H362" i="15"/>
  <c r="H363" i="15"/>
  <c r="H364" i="15"/>
  <c r="H365" i="15"/>
  <c r="H366" i="15"/>
  <c r="H367" i="15"/>
  <c r="H354" i="15"/>
  <c r="H341" i="15"/>
  <c r="H342" i="15"/>
  <c r="H343" i="15"/>
  <c r="H344" i="15"/>
  <c r="H345" i="15"/>
  <c r="H346" i="15"/>
  <c r="H347" i="15"/>
  <c r="H348" i="15"/>
  <c r="H349" i="15"/>
  <c r="H350" i="15"/>
  <c r="H351" i="15"/>
  <c r="H352" i="15"/>
  <c r="H353" i="15"/>
  <c r="H340" i="15"/>
  <c r="H102" i="15"/>
  <c r="H103" i="15"/>
  <c r="H104" i="15"/>
  <c r="H105" i="15"/>
  <c r="H106" i="15"/>
  <c r="H107" i="15"/>
  <c r="H108" i="15"/>
  <c r="H109" i="15"/>
  <c r="H110" i="15"/>
  <c r="H111" i="15"/>
  <c r="H112" i="15"/>
  <c r="H113" i="15"/>
  <c r="H114" i="15"/>
  <c r="H101" i="15"/>
  <c r="H87" i="15"/>
  <c r="H88" i="15"/>
  <c r="H89" i="15"/>
  <c r="H90" i="15"/>
  <c r="H91" i="15"/>
  <c r="H92" i="15"/>
  <c r="H93" i="15"/>
  <c r="H94" i="15"/>
  <c r="H95" i="15"/>
  <c r="H96" i="15"/>
  <c r="H97" i="15"/>
  <c r="H98" i="15"/>
  <c r="H99" i="15"/>
  <c r="H339" i="15"/>
  <c r="H338" i="15"/>
  <c r="H337" i="15"/>
  <c r="H335" i="15"/>
  <c r="H334" i="15"/>
  <c r="H333" i="15"/>
  <c r="H332" i="15"/>
  <c r="H331" i="15"/>
  <c r="H330" i="15"/>
  <c r="H329" i="15"/>
  <c r="H328" i="15"/>
  <c r="H326" i="15"/>
  <c r="H325" i="15"/>
  <c r="H324" i="15"/>
  <c r="H323" i="15"/>
  <c r="H322" i="15"/>
  <c r="H321" i="15"/>
  <c r="H320" i="15"/>
  <c r="H319" i="15"/>
  <c r="H318" i="15"/>
  <c r="H317" i="15"/>
  <c r="H316" i="15"/>
  <c r="H315" i="15"/>
  <c r="H314" i="15"/>
  <c r="H313" i="15"/>
  <c r="H312" i="15"/>
  <c r="H311" i="15"/>
  <c r="H310" i="15"/>
  <c r="H309" i="15"/>
  <c r="H308" i="15"/>
  <c r="H307" i="15"/>
  <c r="H306" i="15"/>
  <c r="H305" i="15"/>
  <c r="H304" i="15"/>
  <c r="H303" i="15"/>
  <c r="H302" i="15"/>
  <c r="H301" i="15"/>
  <c r="H300" i="15"/>
  <c r="H299" i="15"/>
  <c r="H298" i="15"/>
  <c r="H297" i="15"/>
  <c r="H296" i="15"/>
  <c r="H295" i="15"/>
  <c r="H294" i="15"/>
  <c r="H293" i="15"/>
  <c r="H292" i="15"/>
  <c r="H291" i="15"/>
  <c r="H290" i="15"/>
  <c r="H289" i="15"/>
  <c r="H288" i="15"/>
  <c r="H287" i="15"/>
  <c r="H286" i="15"/>
  <c r="H285" i="15"/>
  <c r="H284" i="15"/>
  <c r="H282" i="15"/>
  <c r="H281" i="15"/>
  <c r="H280" i="15"/>
  <c r="H279" i="15"/>
  <c r="H278" i="15"/>
  <c r="H277" i="15"/>
  <c r="H276" i="15"/>
  <c r="H275" i="15"/>
  <c r="H274" i="15"/>
  <c r="H273" i="15"/>
  <c r="H272" i="15"/>
  <c r="H271" i="15"/>
  <c r="H270" i="15"/>
  <c r="H269" i="15"/>
  <c r="H268" i="15"/>
  <c r="H267" i="15"/>
  <c r="H266" i="15"/>
  <c r="H265" i="15"/>
  <c r="H264" i="15"/>
  <c r="H263" i="15"/>
  <c r="H262" i="15"/>
  <c r="H261" i="15"/>
  <c r="H260" i="15"/>
  <c r="H259" i="15"/>
  <c r="H258" i="15"/>
  <c r="H257" i="15"/>
  <c r="H256" i="15"/>
  <c r="H255" i="15"/>
  <c r="H254" i="15"/>
  <c r="H253" i="15"/>
  <c r="H252" i="15"/>
  <c r="H251" i="15"/>
  <c r="H250" i="15"/>
  <c r="H249" i="15"/>
  <c r="H248" i="15"/>
  <c r="H247" i="15"/>
  <c r="H246" i="15"/>
  <c r="H245" i="15"/>
  <c r="H244" i="15"/>
  <c r="H243" i="15"/>
  <c r="H242" i="15"/>
  <c r="H241" i="15"/>
  <c r="H240" i="15"/>
  <c r="H239" i="15"/>
  <c r="H238" i="15"/>
  <c r="H237" i="15"/>
  <c r="H236" i="15"/>
  <c r="H235" i="15"/>
  <c r="H234" i="15"/>
  <c r="H233" i="15"/>
  <c r="H232" i="15"/>
  <c r="H231" i="15"/>
  <c r="H230" i="15"/>
  <c r="H229" i="15"/>
  <c r="H228" i="15"/>
  <c r="H227" i="15"/>
  <c r="H226" i="15"/>
  <c r="H225" i="15"/>
  <c r="H224" i="15"/>
  <c r="H223" i="15"/>
  <c r="H222" i="15"/>
  <c r="H221" i="15"/>
  <c r="H220" i="15"/>
  <c r="H219" i="15"/>
  <c r="H218" i="15"/>
  <c r="H217" i="15"/>
  <c r="H216" i="15"/>
  <c r="H215" i="15"/>
  <c r="H214" i="15"/>
  <c r="H213" i="15"/>
  <c r="H212" i="15"/>
  <c r="H211" i="15"/>
  <c r="H210" i="15"/>
  <c r="H209" i="15"/>
  <c r="H208" i="15"/>
  <c r="H207" i="15"/>
  <c r="H206" i="15"/>
  <c r="H205" i="15"/>
  <c r="H204" i="15"/>
  <c r="H203" i="15"/>
  <c r="H202" i="15"/>
  <c r="H201" i="15"/>
  <c r="H200" i="15"/>
  <c r="H199" i="15"/>
  <c r="H198" i="15"/>
  <c r="H197" i="15"/>
  <c r="H196" i="15"/>
  <c r="H195" i="15"/>
  <c r="H194" i="15"/>
  <c r="H193" i="15"/>
  <c r="H192" i="15"/>
  <c r="H191" i="15"/>
  <c r="H190" i="15"/>
  <c r="H189" i="15"/>
  <c r="H188" i="15"/>
  <c r="H187" i="15"/>
  <c r="H186" i="15"/>
  <c r="H185" i="15"/>
  <c r="H184" i="15"/>
  <c r="H183" i="15"/>
  <c r="H182" i="15"/>
  <c r="H181" i="15"/>
  <c r="H180" i="15"/>
  <c r="H179" i="15"/>
  <c r="H178" i="15"/>
  <c r="H177" i="15"/>
  <c r="H176" i="15"/>
  <c r="H175" i="15"/>
  <c r="H174" i="15"/>
  <c r="H173" i="15"/>
  <c r="H172" i="15"/>
  <c r="H171" i="15"/>
  <c r="H156" i="15"/>
  <c r="H155" i="15"/>
  <c r="H154" i="15"/>
  <c r="H153" i="15"/>
  <c r="H152" i="15"/>
  <c r="H151" i="15"/>
  <c r="H150" i="15"/>
  <c r="H149" i="15"/>
  <c r="H148" i="15"/>
  <c r="H147" i="15"/>
  <c r="H146" i="15"/>
  <c r="H145" i="15"/>
  <c r="H144" i="15"/>
  <c r="H143" i="15"/>
  <c r="H142" i="15"/>
  <c r="H141" i="15"/>
  <c r="H140" i="15"/>
  <c r="H139" i="15"/>
  <c r="H138" i="15"/>
  <c r="H137" i="15"/>
  <c r="H136" i="15"/>
  <c r="H135" i="15"/>
  <c r="H134" i="15"/>
  <c r="H133" i="15"/>
  <c r="H132" i="15"/>
  <c r="H131" i="15"/>
  <c r="H130" i="15"/>
  <c r="H129"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H2" i="15"/>
  <c r="D90" i="16" l="1"/>
  <c r="F90" i="16"/>
  <c r="K90" i="16"/>
  <c r="G90" i="16"/>
  <c r="H90" i="16"/>
  <c r="J90" i="16"/>
  <c r="I90" i="16"/>
  <c r="C90" i="16"/>
  <c r="E90" i="16"/>
  <c r="F113" i="16"/>
  <c r="E136" i="16"/>
  <c r="E160" i="16" s="1"/>
  <c r="J113" i="16"/>
  <c r="K113" i="16"/>
  <c r="H136" i="16"/>
  <c r="H160" i="16" s="1"/>
  <c r="D136" i="16"/>
  <c r="D160" i="16" s="1"/>
  <c r="H113" i="16"/>
  <c r="D113" i="16"/>
  <c r="I113" i="16"/>
  <c r="C113" i="16"/>
  <c r="G136" i="16"/>
  <c r="G160" i="16" s="1"/>
  <c r="I136" i="16"/>
  <c r="I160" i="16" s="1"/>
  <c r="G113" i="16"/>
  <c r="E113" i="16"/>
  <c r="K136" i="16"/>
  <c r="K160" i="16" s="1"/>
  <c r="C136" i="16"/>
  <c r="C160" i="16" s="1"/>
  <c r="J136" i="16"/>
  <c r="J160" i="16" s="1"/>
  <c r="F136" i="16"/>
  <c r="F160" i="16" s="1"/>
  <c r="K17" i="4" l="1"/>
  <c r="K16" i="4"/>
  <c r="K15" i="4"/>
  <c r="J15" i="4"/>
  <c r="J17" i="4" l="1"/>
  <c r="J16" i="4"/>
  <c r="I17" i="4" l="1"/>
  <c r="I16" i="4"/>
  <c r="I15" i="4"/>
</calcChain>
</file>

<file path=xl/sharedStrings.xml><?xml version="1.0" encoding="utf-8"?>
<sst xmlns="http://schemas.openxmlformats.org/spreadsheetml/2006/main" count="2072" uniqueCount="202">
  <si>
    <t>Title:</t>
  </si>
  <si>
    <t>Period:</t>
  </si>
  <si>
    <t>Range:</t>
  </si>
  <si>
    <t>Prescribed only in Scotland - split by Scotland and NHS Board</t>
  </si>
  <si>
    <t>Data:</t>
  </si>
  <si>
    <t>Last Updated:</t>
  </si>
  <si>
    <t>Tabs:</t>
  </si>
  <si>
    <t>Name</t>
  </si>
  <si>
    <t>Description</t>
  </si>
  <si>
    <t>WHO DDD Values</t>
  </si>
  <si>
    <t>Scotland Summary Data, by BNF subsection</t>
  </si>
  <si>
    <t>NHS Board Data</t>
  </si>
  <si>
    <t>Notes:</t>
  </si>
  <si>
    <t>Age band is based on the patient’s age as at 30th September for the financial year in question. For example 2009/10 data the age band is based on 30th September 2009.</t>
  </si>
  <si>
    <t>2009/10</t>
  </si>
  <si>
    <t>2010/11</t>
  </si>
  <si>
    <t>2011/12</t>
  </si>
  <si>
    <t>2012/13</t>
  </si>
  <si>
    <t>Data are given for all prescription form types</t>
  </si>
  <si>
    <t>Data exclude prescriptions prescribed in England</t>
  </si>
  <si>
    <t>Gross ingredient cost excludes broken bulk</t>
  </si>
  <si>
    <t>Data shown are based on prescriptions dispensed by community pharmacists, appliance suppliers and dispensing doctors only</t>
  </si>
  <si>
    <t>Defined Daily Doses (DDDs) were developed by the World Health Organisation (WHO) and are defined as “the assumed average maintenance dose per day used on its main indication in adults”.  DDDs should not be used to get an exact picture of drug use, but can be used to give a rough estimate of levels of drug consumption.  By providing a fixed unit of measurement they allow the trend of drug consumption over time to be compared.  
Occasionally the WHO recommended DDD for a drug will change, therefore, the data is presented by current DDD for all years in order to allow trend analysis.</t>
  </si>
  <si>
    <t>Data given refer to prescriptions dispensed in the community, but do not take into account medicines dispensed by hospitals or hospital based clinics</t>
  </si>
  <si>
    <t>World Health Organisation (WHO) Defined Daily Dose Values</t>
  </si>
  <si>
    <t>Approved Drug Name</t>
  </si>
  <si>
    <t>WHO DDD Value</t>
  </si>
  <si>
    <t>Administration Route</t>
  </si>
  <si>
    <t>Source: The WHO Collaborating Centre for Drug Statistics Methodology, ATC/DDD System</t>
  </si>
  <si>
    <t>Patient Based (For prescriptions with a valid CHI number)</t>
  </si>
  <si>
    <t>Scotland Patient Summary Data</t>
  </si>
  <si>
    <t>Gender</t>
  </si>
  <si>
    <t>Number of Dispensed Items</t>
  </si>
  <si>
    <t>Number of Patients</t>
  </si>
  <si>
    <t>Male</t>
  </si>
  <si>
    <t>Female</t>
  </si>
  <si>
    <t>Total</t>
  </si>
  <si>
    <t>Age</t>
  </si>
  <si>
    <t>Age Group</t>
  </si>
  <si>
    <t>20-24</t>
  </si>
  <si>
    <t>25-29</t>
  </si>
  <si>
    <t>30-34</t>
  </si>
  <si>
    <t>35-39</t>
  </si>
  <si>
    <t>40-44</t>
  </si>
  <si>
    <t>45-49</t>
  </si>
  <si>
    <t>50-54</t>
  </si>
  <si>
    <t>55-59</t>
  </si>
  <si>
    <t>60-64</t>
  </si>
  <si>
    <t>65-69</t>
  </si>
  <si>
    <t>70-74</t>
  </si>
  <si>
    <t>75-79</t>
  </si>
  <si>
    <t>80-84</t>
  </si>
  <si>
    <t>85-89</t>
  </si>
  <si>
    <t>90+</t>
  </si>
  <si>
    <t>BNF Sub Section</t>
  </si>
  <si>
    <t xml:space="preserve">Number of items frequency </t>
  </si>
  <si>
    <t>Number of items</t>
  </si>
  <si>
    <t>1-5</t>
  </si>
  <si>
    <t>6-10</t>
  </si>
  <si>
    <t>11-20</t>
  </si>
  <si>
    <t>21-30</t>
  </si>
  <si>
    <t>31-40</t>
  </si>
  <si>
    <t>41-50</t>
  </si>
  <si>
    <t>51-60</t>
  </si>
  <si>
    <t>61-70</t>
  </si>
  <si>
    <t>71-80</t>
  </si>
  <si>
    <t>81-90</t>
  </si>
  <si>
    <t>91-100</t>
  </si>
  <si>
    <t>&gt;100</t>
  </si>
  <si>
    <t>Source: Prescribing Information System</t>
  </si>
  <si>
    <t>1. Age band is based on the patient’s age as at 30th September for the financial year in question. For example 2009/10 data the age band is based on 30th September 2009.</t>
  </si>
  <si>
    <t xml:space="preserve">2. Data by age and gender is a unique patient count, based on the patient’s unique patient identifier (UPI).  </t>
  </si>
  <si>
    <t>All Prescriptions</t>
  </si>
  <si>
    <t>Scotland Summary Data</t>
  </si>
  <si>
    <t>All</t>
  </si>
  <si>
    <t>Gross Ingredient Cost (£)</t>
  </si>
  <si>
    <t>Defined Daily Doses</t>
  </si>
  <si>
    <t>Hypnotics</t>
  </si>
  <si>
    <t>Acamprosate Calcium</t>
  </si>
  <si>
    <t>Disulfiram</t>
  </si>
  <si>
    <t>Nalmefene</t>
  </si>
  <si>
    <t>Drugs used in Alcohol Dependence - BNF Sub-section 4.10.1</t>
  </si>
  <si>
    <t>BNF Sub-section 4.10.01 - Alcohol Dependence</t>
  </si>
  <si>
    <t>Approved Name</t>
  </si>
  <si>
    <t>BNF Subsection 4.10.01 - Alcohol Dependence</t>
  </si>
  <si>
    <t>Oral</t>
  </si>
  <si>
    <t xml:space="preserve">2g </t>
  </si>
  <si>
    <t>0.2g</t>
  </si>
  <si>
    <t>Scotland</t>
  </si>
  <si>
    <t>Ayrshire &amp; Arran</t>
  </si>
  <si>
    <t>Borders</t>
  </si>
  <si>
    <t>Dumfries &amp; Galloway</t>
  </si>
  <si>
    <t>Fife</t>
  </si>
  <si>
    <t>Forth Valley</t>
  </si>
  <si>
    <t>Grampian</t>
  </si>
  <si>
    <t>Greater Glasgow &amp; Clyde</t>
  </si>
  <si>
    <t>Highland</t>
  </si>
  <si>
    <t>Lanarkshire</t>
  </si>
  <si>
    <t>Lothian</t>
  </si>
  <si>
    <t>Orkney</t>
  </si>
  <si>
    <t>Shetland</t>
  </si>
  <si>
    <t>Tayside</t>
  </si>
  <si>
    <t>Western Isles</t>
  </si>
  <si>
    <t>- (zero); 0 (&gt;0.0 &amp; &lt; 0.005)</t>
  </si>
  <si>
    <t>Table 1 - Scotland Patients</t>
  </si>
  <si>
    <t>2013/14</t>
  </si>
  <si>
    <t>Alcohol Dependence</t>
  </si>
  <si>
    <t>Sub Section</t>
  </si>
  <si>
    <t>The CHI Capture rate for the individual Approved Names are as follows:</t>
  </si>
  <si>
    <t>-</t>
  </si>
  <si>
    <t>Year</t>
  </si>
  <si>
    <t>FYear</t>
  </si>
  <si>
    <t>HB_Name</t>
  </si>
  <si>
    <t>items</t>
  </si>
  <si>
    <t>GIC</t>
  </si>
  <si>
    <t>DDD_Dose</t>
  </si>
  <si>
    <t>ACAMPROSATE CALCIUM</t>
  </si>
  <si>
    <t>NHS AYRSHIRE &amp; ARRAN</t>
  </si>
  <si>
    <t>NHS BORDERS</t>
  </si>
  <si>
    <t>NHS DUMFRIES &amp; GALLOWAY</t>
  </si>
  <si>
    <t>NHS FIFE</t>
  </si>
  <si>
    <t>NHS FORTH VALLEY</t>
  </si>
  <si>
    <t>NHS GRAMPIAN</t>
  </si>
  <si>
    <t>NHS GREATER GLASGOW &amp; CLYDE</t>
  </si>
  <si>
    <t>NHS HIGHLAND</t>
  </si>
  <si>
    <t>NHS LANARKSHIRE</t>
  </si>
  <si>
    <t>NHS LOTHIAN</t>
  </si>
  <si>
    <t>NHS ORKNEY</t>
  </si>
  <si>
    <t>NHS SHETLAND</t>
  </si>
  <si>
    <t>NHS TAYSIDE</t>
  </si>
  <si>
    <t>NHS WESTERN ISLES</t>
  </si>
  <si>
    <t>DISULFIRAM</t>
  </si>
  <si>
    <t>NALMEFENE</t>
  </si>
  <si>
    <t>Scotland 2009/10</t>
  </si>
  <si>
    <t>Health Board</t>
  </si>
  <si>
    <t>1 - Most Deprived</t>
  </si>
  <si>
    <t>5 - Least Deprived</t>
  </si>
  <si>
    <t>SIMD Quintile</t>
  </si>
  <si>
    <t>Figures 1,2,3,4 &amp; 5</t>
  </si>
  <si>
    <t>No of Patients by SIMD Quintile</t>
  </si>
  <si>
    <t>calculation</t>
  </si>
  <si>
    <t>16-19</t>
  </si>
  <si>
    <t>Number of patients by age, gender,SIMD, BNF subsection and a frequency count of the items by patient at NHS Scotland level</t>
  </si>
  <si>
    <t>Table 3 - NHS Board Data</t>
  </si>
  <si>
    <t>Charts</t>
  </si>
  <si>
    <t>Visualisation of the data</t>
  </si>
  <si>
    <t>Therefore there is a small amount of underestimation in the number of patients who have had these drugs dispensed in NHS Scotland.</t>
  </si>
  <si>
    <t>Population information is taken from the NRS at www.gro-scotland.gov.uk.  Data per head of population is based on the population aged 16 and over</t>
  </si>
  <si>
    <t>DUMMY SCOTLAND HB</t>
  </si>
  <si>
    <t>Unknown Health Board</t>
  </si>
  <si>
    <t>Greater Glasgow</t>
  </si>
  <si>
    <t>Table 2 - Scotland Summary Data</t>
  </si>
  <si>
    <t>Data are based on British National Formulary (BNF) March 2014 section 4.10.01</t>
  </si>
  <si>
    <t xml:space="preserve">The CHI capture rate for Subsection 4.10.1 is as follows: </t>
  </si>
  <si>
    <t>3. Information by BNF subsection is not a unique count as patients may have different drugs dispensed within the BNF section 4.10.1  Patients who have had more than one approved name which falls within different BNF subsection will be counted under each BNF subsection that drug falls under.  This means that a patient can be counted multiple times depending on how many different drugs they have had.  This also means that the sum by BNF subsection will not match the sum by age or gender.</t>
  </si>
  <si>
    <t>4. The frequency of items by patient is based on a count of the number of dispensed items for each valid CHI number.</t>
  </si>
  <si>
    <t>NHS Board data (by individual drug – click on the box to select Drug Name)</t>
  </si>
  <si>
    <r>
      <t>Defined Daily Doses per 10,000 Population per Day</t>
    </r>
    <r>
      <rPr>
        <vertAlign val="superscript"/>
        <sz val="10"/>
        <rFont val="Arial"/>
        <family val="2"/>
      </rPr>
      <t>1</t>
    </r>
  </si>
  <si>
    <t>BNF Sub-section 4.10.1 - Alcohol Dependence</t>
  </si>
  <si>
    <t>Figure 5: Drugs for Alcohol Dependence - DDDs per 10,000 Population (aged 16+) per Day</t>
  </si>
  <si>
    <t>5. Patient count includes data only for patients aged 16 and above.</t>
  </si>
  <si>
    <t>All Alcohol Dependence</t>
  </si>
  <si>
    <t>DDD Per 10000 population</t>
  </si>
  <si>
    <t>2014/15</t>
  </si>
  <si>
    <t>Note: It is difficult to interpret the DDD of Nalmefene and caution should be used when comparing with the other alcohol dependency medicines.</t>
  </si>
  <si>
    <t>18mg</t>
  </si>
  <si>
    <t>6. Not all patients have an accurate postcode so there is some under-reporting on SIMD; approximately 1.0% are missing from the SIMD table.</t>
  </si>
  <si>
    <t>Number of patients, number of dispensed/paid items, gross ingredient cost and number of defined daily doses (DDDs) + Mid-year population estimates (NRS)</t>
  </si>
  <si>
    <t>2015/16</t>
  </si>
  <si>
    <r>
      <t>Number of Dispensed/Paid Items</t>
    </r>
    <r>
      <rPr>
        <vertAlign val="superscript"/>
        <sz val="10"/>
        <rFont val="Arial"/>
        <family val="2"/>
      </rPr>
      <t>1</t>
    </r>
  </si>
  <si>
    <r>
      <t>Number of dispensed/paid Items</t>
    </r>
    <r>
      <rPr>
        <b/>
        <vertAlign val="superscript"/>
        <sz val="12"/>
        <rFont val="Arial"/>
        <family val="2"/>
      </rPr>
      <t>1</t>
    </r>
  </si>
  <si>
    <t>2016/17</t>
  </si>
  <si>
    <r>
      <rPr>
        <vertAlign val="superscript"/>
        <sz val="10"/>
        <rFont val="Arial"/>
        <family val="2"/>
      </rPr>
      <t>2</t>
    </r>
    <r>
      <rPr>
        <sz val="10"/>
        <rFont val="Arial"/>
        <family val="2"/>
      </rPr>
      <t xml:space="preserve"> Data per head of population is based on the population aged 16 and over.  All population information has been taken from the revised NRS estimates which take into account the 2011 census. Populations from 2013/14 onwards are based on the 2014 Health Board boundaries   See NRS for more information: http://www.gro-scotland.gov.uk/statistics/theme/population/estimates/mid-year/
</t>
    </r>
  </si>
  <si>
    <r>
      <t>Defined Daily Doses per 10,000 Population per Day</t>
    </r>
    <r>
      <rPr>
        <b/>
        <vertAlign val="superscript"/>
        <sz val="12"/>
        <rFont val="Arial"/>
        <family val="2"/>
      </rPr>
      <t>2</t>
    </r>
  </si>
  <si>
    <r>
      <rPr>
        <vertAlign val="superscript"/>
        <sz val="10"/>
        <rFont val="Arial"/>
        <family val="2"/>
      </rPr>
      <t>1</t>
    </r>
    <r>
      <rPr>
        <sz val="10"/>
        <rFont val="Arial"/>
        <family val="2"/>
      </rPr>
      <t xml:space="preserve"> Number of Items is based on Dispensed Items from 2006/07 to 2014/15 and on Paid Items from 2015/16.</t>
    </r>
  </si>
  <si>
    <t>2017/18</t>
  </si>
  <si>
    <r>
      <rPr>
        <vertAlign val="superscript"/>
        <sz val="10"/>
        <rFont val="Arial"/>
        <family val="2"/>
      </rPr>
      <t>1</t>
    </r>
    <r>
      <rPr>
        <sz val="10"/>
        <rFont val="Arial"/>
        <family val="2"/>
      </rPr>
      <t xml:space="preserve"> Number of Items is based on Dispensed Items from 2008/09 to 2014/15 and on Paid Items from 2015/16.</t>
    </r>
  </si>
  <si>
    <t>Row Labels</t>
  </si>
  <si>
    <t>Grand Total</t>
  </si>
  <si>
    <t>Column Labels</t>
  </si>
  <si>
    <t>Sum of items</t>
  </si>
  <si>
    <t>Total Sum of items</t>
  </si>
  <si>
    <t>Total Sum of GIC</t>
  </si>
  <si>
    <t>Sum of GIC</t>
  </si>
  <si>
    <t>Total Sum of DDD_Dose</t>
  </si>
  <si>
    <t>Sum of DDD_Dose</t>
  </si>
  <si>
    <t>Sum of DDD Per 10000 population</t>
  </si>
  <si>
    <t>Total Sum of DDD Per 10000 population</t>
  </si>
  <si>
    <t>(All)</t>
  </si>
  <si>
    <t>2018/19</t>
  </si>
  <si>
    <t>2019/20</t>
  </si>
  <si>
    <r>
      <t>Figure 1: Number of items</t>
    </r>
    <r>
      <rPr>
        <b/>
        <u/>
        <vertAlign val="superscript"/>
        <sz val="12"/>
        <color indexed="63"/>
        <rFont val="Arial"/>
        <family val="2"/>
      </rPr>
      <t>1</t>
    </r>
    <r>
      <rPr>
        <b/>
        <u/>
        <sz val="12"/>
        <color indexed="63"/>
        <rFont val="Arial"/>
        <family val="2"/>
      </rPr>
      <t xml:space="preserve"> (thousands) – 2009/10 - 2019/20</t>
    </r>
  </si>
  <si>
    <t>Figure 2: Gross Ingredient Cost (£m) – 2009/10 - 2019/20</t>
  </si>
  <si>
    <t>Figure 3: Patients by age group – 2019/20</t>
  </si>
  <si>
    <t>Figure 4: No of patients by SIMD Quintile 2019/20</t>
  </si>
  <si>
    <t>Ayrshire and Arran</t>
  </si>
  <si>
    <t>Dumfries and Galloway</t>
  </si>
  <si>
    <t>Greater Glasgow and Clyde</t>
  </si>
  <si>
    <t>Scotland 2019/20</t>
  </si>
  <si>
    <t>Financial Years 2009/10 to 2019/20</t>
  </si>
  <si>
    <r>
      <rPr>
        <b/>
        <sz val="10"/>
        <rFont val="Arial"/>
        <family val="2"/>
      </rPr>
      <t>Data source(s):</t>
    </r>
    <r>
      <rPr>
        <sz val="10"/>
        <rFont val="Arial"/>
        <family val="2"/>
      </rPr>
      <t xml:space="preserve"> </t>
    </r>
  </si>
  <si>
    <t>Prescribing Information System, PHS (extracted 19/07/2021)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</si>
</sst>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00"/>
    <numFmt numFmtId="165" formatCode="#,##0.0000"/>
    <numFmt numFmtId="166" formatCode="_-* #,##0_-;\-* #,##0_-;_-* &quot;-&quot;??_-;_-@_-"/>
  </numFmts>
  <fonts count="37" x14ac:knownFonts="1">
    <font>
      <sz val="11"/>
      <color theme="1"/>
      <name val="Calibri"/>
      <family val="2"/>
      <scheme val="minor"/>
    </font>
    <font>
      <sz val="10"/>
      <color indexed="10"/>
      <name val="Arial"/>
      <family val="2"/>
    </font>
    <font>
      <i/>
      <sz val="10"/>
      <name val="Arial"/>
      <family val="2"/>
    </font>
    <font>
      <b/>
      <sz val="10"/>
      <name val="Arial"/>
      <family val="2"/>
    </font>
    <font>
      <sz val="10"/>
      <name val="Arial"/>
      <family val="2"/>
    </font>
    <font>
      <u/>
      <sz val="10"/>
      <color indexed="12"/>
      <name val="Arial"/>
      <family val="2"/>
    </font>
    <font>
      <sz val="10"/>
      <color indexed="25"/>
      <name val="Arial"/>
      <family val="2"/>
    </font>
    <font>
      <vertAlign val="superscript"/>
      <sz val="10"/>
      <name val="Arial"/>
      <family val="2"/>
    </font>
    <font>
      <b/>
      <sz val="14"/>
      <name val="Arial"/>
      <family val="2"/>
    </font>
    <font>
      <sz val="12"/>
      <name val="Arial"/>
      <family val="2"/>
    </font>
    <font>
      <b/>
      <sz val="12"/>
      <name val="Arial"/>
      <family val="2"/>
    </font>
    <font>
      <sz val="10"/>
      <color indexed="9"/>
      <name val="Arial"/>
      <family val="2"/>
    </font>
    <font>
      <i/>
      <sz val="11"/>
      <name val="Arial"/>
      <family val="2"/>
    </font>
    <font>
      <b/>
      <sz val="11"/>
      <name val="Arial"/>
      <family val="2"/>
    </font>
    <font>
      <sz val="11"/>
      <name val="Arial"/>
      <family val="2"/>
    </font>
    <font>
      <b/>
      <sz val="11"/>
      <color indexed="57"/>
      <name val="Arial"/>
      <family val="2"/>
    </font>
    <font>
      <b/>
      <u/>
      <sz val="12"/>
      <color indexed="63"/>
      <name val="Arial"/>
      <family val="2"/>
    </font>
    <font>
      <sz val="10"/>
      <name val="Arial"/>
      <family val="2"/>
    </font>
    <font>
      <sz val="10"/>
      <color indexed="52"/>
      <name val="Arial"/>
      <family val="2"/>
    </font>
    <font>
      <sz val="8"/>
      <name val="Arial"/>
      <family val="2"/>
    </font>
    <font>
      <b/>
      <vertAlign val="superscript"/>
      <sz val="12"/>
      <name val="Arial"/>
      <family val="2"/>
    </font>
    <font>
      <b/>
      <sz val="11"/>
      <color theme="1"/>
      <name val="Calibri"/>
      <family val="2"/>
      <scheme val="minor"/>
    </font>
    <font>
      <sz val="11"/>
      <color theme="1"/>
      <name val="Arial"/>
      <family val="2"/>
    </font>
    <font>
      <sz val="10"/>
      <color theme="1"/>
      <name val="Arial"/>
      <family val="2"/>
    </font>
    <font>
      <b/>
      <sz val="14"/>
      <color rgb="FFFF0000"/>
      <name val="Arial"/>
      <family val="2"/>
    </font>
    <font>
      <b/>
      <sz val="10"/>
      <color theme="0"/>
      <name val="Arial"/>
      <family val="2"/>
    </font>
    <font>
      <sz val="10"/>
      <color rgb="FFFF0000"/>
      <name val="Arial"/>
      <family val="2"/>
    </font>
    <font>
      <b/>
      <sz val="10"/>
      <color theme="1"/>
      <name val="Arial"/>
      <family val="2"/>
    </font>
    <font>
      <sz val="10"/>
      <color theme="7" tint="-0.249977111117893"/>
      <name val="Arial"/>
      <family val="2"/>
    </font>
    <font>
      <sz val="11"/>
      <name val="Calibri"/>
      <family val="2"/>
      <scheme val="minor"/>
    </font>
    <font>
      <b/>
      <sz val="14"/>
      <color theme="4"/>
      <name val="Arial"/>
      <family val="2"/>
    </font>
    <font>
      <b/>
      <u/>
      <vertAlign val="superscript"/>
      <sz val="12"/>
      <color indexed="63"/>
      <name val="Arial"/>
      <family val="2"/>
    </font>
    <font>
      <sz val="11"/>
      <color theme="1"/>
      <name val="Calibri"/>
      <family val="2"/>
      <scheme val="minor"/>
    </font>
    <font>
      <b/>
      <sz val="11"/>
      <name val="Calibri"/>
      <family val="2"/>
      <scheme val="minor"/>
    </font>
    <font>
      <sz val="10"/>
      <name val="Arial"/>
    </font>
    <font>
      <sz val="12"/>
      <color theme="1"/>
      <name val="Arial"/>
    </font>
    <font>
      <b/>
      <sz val="12"/>
      <color theme="1"/>
      <name val="Arial"/>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s>
  <borders count="74">
    <border>
      <left/>
      <right/>
      <top/>
      <bottom/>
      <diagonal/>
    </border>
    <border>
      <left/>
      <right/>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22"/>
      </right>
      <top/>
      <bottom/>
      <diagonal/>
    </border>
    <border>
      <left style="thin">
        <color indexed="22"/>
      </left>
      <right/>
      <top/>
      <bottom/>
      <diagonal/>
    </border>
    <border>
      <left style="thin">
        <color indexed="64"/>
      </left>
      <right style="thin">
        <color indexed="22"/>
      </right>
      <top/>
      <bottom style="thin">
        <color indexed="64"/>
      </bottom>
      <diagonal/>
    </border>
    <border>
      <left style="thin">
        <color indexed="22"/>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diagonal/>
    </border>
    <border>
      <left/>
      <right/>
      <top style="medium">
        <color indexed="64"/>
      </top>
      <bottom/>
      <diagonal/>
    </border>
    <border>
      <left style="thin">
        <color indexed="22"/>
      </left>
      <right style="thin">
        <color indexed="22"/>
      </right>
      <top style="thin">
        <color indexed="64"/>
      </top>
      <bottom/>
      <diagonal/>
    </border>
    <border>
      <left style="thin">
        <color indexed="22"/>
      </left>
      <right/>
      <top style="thin">
        <color indexed="64"/>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22"/>
      </right>
      <top style="thin">
        <color indexed="64"/>
      </top>
      <bottom/>
      <diagonal/>
    </border>
    <border>
      <left style="thin">
        <color theme="0" tint="-0.24994659260841701"/>
      </left>
      <right style="thin">
        <color indexed="22"/>
      </right>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auto="1"/>
      </bottom>
      <diagonal/>
    </border>
    <border>
      <left style="thin">
        <color theme="0" tint="-0.24994659260841701"/>
      </left>
      <right/>
      <top/>
      <bottom/>
      <diagonal/>
    </border>
    <border>
      <left style="thin">
        <color indexed="22"/>
      </left>
      <right style="thin">
        <color indexed="22"/>
      </right>
      <top/>
      <bottom style="thin">
        <color auto="1"/>
      </bottom>
      <diagonal/>
    </border>
    <border>
      <left style="thin">
        <color theme="0" tint="-0.24994659260841701"/>
      </left>
      <right/>
      <top style="thin">
        <color auto="1"/>
      </top>
      <bottom/>
      <diagonal/>
    </border>
    <border>
      <left style="thin">
        <color indexed="22"/>
      </left>
      <right style="thin">
        <color indexed="64"/>
      </right>
      <top/>
      <bottom/>
      <diagonal/>
    </border>
    <border>
      <left style="thin">
        <color indexed="22"/>
      </left>
      <right style="thin">
        <color theme="0" tint="-0.499984740745262"/>
      </right>
      <top/>
      <bottom style="thin">
        <color auto="1"/>
      </bottom>
      <diagonal/>
    </border>
    <border>
      <left style="thin">
        <color indexed="22"/>
      </left>
      <right style="thin">
        <color theme="0" tint="-0.499984740745262"/>
      </right>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22"/>
      </left>
      <right/>
      <top/>
      <bottom style="thin">
        <color theme="0" tint="-0.499984740745262"/>
      </bottom>
      <diagonal/>
    </border>
    <border>
      <left style="thin">
        <color indexed="22"/>
      </left>
      <right style="thin">
        <color theme="0" tint="-0.499984740745262"/>
      </right>
      <top/>
      <bottom style="thin">
        <color theme="0" tint="-0.499984740745262"/>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64"/>
      </top>
      <bottom style="thin">
        <color theme="0" tint="-0.24994659260841701"/>
      </bottom>
      <diagonal/>
    </border>
    <border>
      <left/>
      <right/>
      <top style="thin">
        <color indexed="22"/>
      </top>
      <bottom style="thin">
        <color indexed="22"/>
      </bottom>
      <diagonal/>
    </border>
    <border>
      <left style="thin">
        <color theme="0" tint="-0.499984740745262"/>
      </left>
      <right/>
      <top style="thin">
        <color theme="0" tint="-0.499984740745262"/>
      </top>
      <bottom style="thin">
        <color indexed="64"/>
      </bottom>
      <diagonal/>
    </border>
    <border>
      <left style="thin">
        <color indexed="22"/>
      </left>
      <right style="thin">
        <color indexed="22"/>
      </right>
      <top style="thin">
        <color theme="0" tint="-0.499984740745262"/>
      </top>
      <bottom style="thin">
        <color indexed="64"/>
      </bottom>
      <diagonal/>
    </border>
    <border>
      <left style="thin">
        <color indexed="22"/>
      </left>
      <right/>
      <top style="thin">
        <color theme="0" tint="-0.499984740745262"/>
      </top>
      <bottom style="thin">
        <color indexed="64"/>
      </bottom>
      <diagonal/>
    </border>
    <border>
      <left style="thin">
        <color indexed="22"/>
      </left>
      <right style="thin">
        <color theme="0" tint="-0.499984740745262"/>
      </right>
      <top style="thin">
        <color theme="0" tint="-0.499984740745262"/>
      </top>
      <bottom style="thin">
        <color auto="1"/>
      </bottom>
      <diagonal/>
    </border>
    <border>
      <left/>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indexed="22"/>
      </left>
      <right style="thin">
        <color indexed="64"/>
      </right>
      <top style="thin">
        <color auto="1"/>
      </top>
      <bottom/>
      <diagonal/>
    </border>
    <border>
      <left style="thin">
        <color indexed="22"/>
      </left>
      <right style="thin">
        <color indexed="22"/>
      </right>
      <top/>
      <bottom style="thin">
        <color theme="0" tint="-0.499984740745262"/>
      </bottom>
      <diagonal/>
    </border>
    <border>
      <left style="thin">
        <color indexed="22"/>
      </left>
      <right style="thin">
        <color indexed="64"/>
      </right>
      <top/>
      <bottom style="thin">
        <color theme="0" tint="-0.499984740745262"/>
      </bottom>
      <diagonal/>
    </border>
    <border>
      <left style="thin">
        <color theme="0" tint="-0.499984740745262"/>
      </left>
      <right/>
      <top/>
      <bottom style="thin">
        <color indexed="64"/>
      </bottom>
      <diagonal/>
    </border>
    <border>
      <left style="thin">
        <color indexed="22"/>
      </left>
      <right/>
      <top/>
      <bottom style="thin">
        <color indexed="64"/>
      </bottom>
      <diagonal/>
    </border>
    <border>
      <left/>
      <right style="thin">
        <color theme="0" tint="-0.499984740745262"/>
      </right>
      <top/>
      <bottom style="thin">
        <color auto="1"/>
      </bottom>
      <diagonal/>
    </border>
    <border>
      <left style="thin">
        <color theme="0" tint="-0.499984740745262"/>
      </left>
      <right style="thin">
        <color indexed="22"/>
      </right>
      <top style="thin">
        <color indexed="64"/>
      </top>
      <bottom/>
      <diagonal/>
    </border>
    <border>
      <left style="thin">
        <color indexed="22"/>
      </left>
      <right style="thin">
        <color theme="0" tint="-0.499984740745262"/>
      </right>
      <top style="thin">
        <color auto="1"/>
      </top>
      <bottom/>
      <diagonal/>
    </border>
    <border>
      <left style="thin">
        <color theme="0" tint="-0.499984740745262"/>
      </left>
      <right style="thin">
        <color indexed="22"/>
      </right>
      <top/>
      <bottom/>
      <diagonal/>
    </border>
    <border>
      <left style="thin">
        <color theme="0" tint="-0.499984740745262"/>
      </left>
      <right style="thin">
        <color indexed="2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auto="1"/>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auto="1"/>
      </bottom>
      <diagonal/>
    </border>
    <border>
      <left style="thin">
        <color theme="0" tint="-0.499984740745262"/>
      </left>
      <right/>
      <top style="thin">
        <color indexed="64"/>
      </top>
      <bottom/>
      <diagonal/>
    </border>
    <border>
      <left style="thin">
        <color theme="0" tint="-0.24994659260841701"/>
      </left>
      <right style="thin">
        <color indexed="2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bottom style="thin">
        <color auto="1"/>
      </bottom>
      <diagonal/>
    </border>
    <border>
      <left/>
      <right style="thin">
        <color theme="0" tint="-0.24994659260841701"/>
      </right>
      <top/>
      <bottom style="thin">
        <color auto="1"/>
      </bottom>
      <diagonal/>
    </border>
    <border>
      <left style="thin">
        <color theme="0" tint="-0.24994659260841701"/>
      </left>
      <right style="thin">
        <color theme="0" tint="-0.24994659260841701"/>
      </right>
      <top style="thin">
        <color auto="1"/>
      </top>
      <bottom/>
      <diagonal/>
    </border>
    <border>
      <left/>
      <right style="thin">
        <color theme="0" tint="-0.24994659260841701"/>
      </right>
      <top style="thin">
        <color auto="1"/>
      </top>
      <bottom/>
      <diagonal/>
    </border>
  </borders>
  <cellStyleXfs count="7">
    <xf numFmtId="0" fontId="0" fillId="0" borderId="0"/>
    <xf numFmtId="0" fontId="5" fillId="0" borderId="0" applyNumberFormat="0" applyFill="0" applyBorder="0" applyAlignment="0" applyProtection="0">
      <alignment vertical="top"/>
      <protection locked="0"/>
    </xf>
    <xf numFmtId="0" fontId="4" fillId="0" borderId="0"/>
    <xf numFmtId="0" fontId="19" fillId="0" borderId="0"/>
    <xf numFmtId="0" fontId="4" fillId="0" borderId="0" applyNumberFormat="0" applyFill="0" applyBorder="0" applyAlignment="0" applyProtection="0"/>
    <xf numFmtId="43" fontId="32" fillId="0" borderId="0" applyFont="0" applyFill="0" applyBorder="0" applyAlignment="0" applyProtection="0"/>
    <xf numFmtId="9" fontId="4" fillId="0" borderId="0" applyFont="0" applyFill="0" applyBorder="0" applyAlignment="0" applyProtection="0"/>
  </cellStyleXfs>
  <cellXfs count="383">
    <xf numFmtId="0" fontId="0" fillId="0" borderId="0" xfId="0"/>
    <xf numFmtId="0" fontId="2" fillId="2" borderId="0" xfId="0" applyFont="1" applyFill="1" applyAlignment="1">
      <alignment horizontal="right"/>
    </xf>
    <xf numFmtId="0" fontId="4" fillId="2" borderId="1" xfId="0" applyFont="1" applyFill="1" applyBorder="1" applyProtection="1">
      <protection hidden="1"/>
    </xf>
    <xf numFmtId="0" fontId="4" fillId="2" borderId="0" xfId="0" applyFont="1" applyFill="1" applyBorder="1" applyProtection="1">
      <protection hidden="1"/>
    </xf>
    <xf numFmtId="0" fontId="3" fillId="2" borderId="0" xfId="0" applyFont="1" applyFill="1"/>
    <xf numFmtId="0" fontId="4" fillId="2" borderId="0" xfId="0" applyFont="1" applyFill="1" applyAlignment="1">
      <alignment vertical="top" wrapText="1"/>
    </xf>
    <xf numFmtId="0" fontId="3" fillId="2" borderId="0" xfId="0" applyFont="1" applyFill="1" applyAlignment="1">
      <alignment vertical="top"/>
    </xf>
    <xf numFmtId="0" fontId="3" fillId="0" borderId="2" xfId="0" applyFont="1" applyBorder="1"/>
    <xf numFmtId="0" fontId="3" fillId="0" borderId="3" xfId="0" applyFont="1" applyBorder="1" applyAlignment="1">
      <alignment horizontal="right"/>
    </xf>
    <xf numFmtId="0" fontId="1" fillId="2" borderId="0" xfId="0" applyFont="1" applyFill="1" applyBorder="1"/>
    <xf numFmtId="0" fontId="4" fillId="2" borderId="0" xfId="0" applyFont="1" applyFill="1"/>
    <xf numFmtId="0" fontId="4" fillId="2" borderId="0" xfId="0" applyFont="1" applyFill="1" applyBorder="1"/>
    <xf numFmtId="0" fontId="6" fillId="2" borderId="0" xfId="0" applyFont="1" applyFill="1"/>
    <xf numFmtId="0" fontId="2" fillId="3" borderId="0" xfId="0" applyFont="1" applyFill="1" applyAlignment="1">
      <alignment horizontal="right"/>
    </xf>
    <xf numFmtId="1" fontId="8" fillId="3" borderId="0" xfId="0" applyNumberFormat="1" applyFont="1" applyFill="1"/>
    <xf numFmtId="0" fontId="8" fillId="3" borderId="0" xfId="0" applyFont="1" applyFill="1"/>
    <xf numFmtId="0" fontId="8" fillId="3" borderId="0" xfId="0" applyFont="1" applyFill="1" applyBorder="1"/>
    <xf numFmtId="1" fontId="9" fillId="3" borderId="0" xfId="0" applyNumberFormat="1" applyFont="1" applyFill="1"/>
    <xf numFmtId="1" fontId="10" fillId="3" borderId="0" xfId="0" applyNumberFormat="1" applyFont="1" applyFill="1"/>
    <xf numFmtId="0" fontId="9" fillId="3" borderId="0" xfId="0" applyFont="1" applyFill="1"/>
    <xf numFmtId="0" fontId="9" fillId="3" borderId="0" xfId="0" applyFont="1" applyFill="1" applyBorder="1"/>
    <xf numFmtId="0" fontId="4" fillId="3" borderId="0" xfId="0" applyFont="1" applyFill="1" applyAlignment="1">
      <alignment horizontal="right"/>
    </xf>
    <xf numFmtId="0" fontId="3" fillId="3" borderId="0" xfId="0" applyFont="1" applyFill="1"/>
    <xf numFmtId="0" fontId="4" fillId="3" borderId="0" xfId="0" applyFont="1" applyFill="1" applyBorder="1"/>
    <xf numFmtId="0" fontId="1" fillId="3" borderId="0" xfId="0" applyFont="1" applyFill="1"/>
    <xf numFmtId="0" fontId="22" fillId="2" borderId="0" xfId="0" applyFont="1" applyFill="1"/>
    <xf numFmtId="0" fontId="23" fillId="2" borderId="0" xfId="0" applyFont="1" applyFill="1"/>
    <xf numFmtId="0" fontId="12" fillId="2" borderId="0" xfId="0" applyFont="1" applyFill="1" applyAlignment="1">
      <alignment horizontal="right"/>
    </xf>
    <xf numFmtId="0" fontId="13" fillId="2" borderId="0" xfId="0" applyFont="1" applyFill="1"/>
    <xf numFmtId="0" fontId="14" fillId="2" borderId="0" xfId="0" applyFont="1" applyFill="1"/>
    <xf numFmtId="0" fontId="4" fillId="2" borderId="0" xfId="0" applyFont="1" applyFill="1" applyAlignment="1">
      <alignment vertical="top"/>
    </xf>
    <xf numFmtId="0" fontId="3" fillId="2" borderId="4" xfId="0" applyFont="1" applyFill="1" applyBorder="1"/>
    <xf numFmtId="0" fontId="3" fillId="2" borderId="0" xfId="0" applyFont="1" applyFill="1" applyBorder="1" applyAlignment="1" applyProtection="1">
      <alignment vertical="top"/>
      <protection hidden="1"/>
    </xf>
    <xf numFmtId="0" fontId="4" fillId="2" borderId="0" xfId="0" applyFont="1" applyFill="1" applyAlignment="1">
      <alignment horizontal="left" vertical="top"/>
    </xf>
    <xf numFmtId="0" fontId="4" fillId="2" borderId="1" xfId="0" applyFont="1" applyFill="1" applyBorder="1" applyAlignment="1" applyProtection="1">
      <alignment vertical="top"/>
      <protection hidden="1"/>
    </xf>
    <xf numFmtId="0" fontId="4" fillId="2" borderId="0" xfId="0" applyFont="1" applyFill="1" applyBorder="1" applyAlignment="1">
      <alignment vertical="top"/>
    </xf>
    <xf numFmtId="0" fontId="4" fillId="2" borderId="0" xfId="0" applyFont="1" applyFill="1" applyBorder="1" applyAlignment="1" applyProtection="1">
      <alignment vertical="top"/>
      <protection hidden="1"/>
    </xf>
    <xf numFmtId="1" fontId="22" fillId="2" borderId="0" xfId="0" applyNumberFormat="1" applyFont="1" applyFill="1"/>
    <xf numFmtId="1" fontId="14" fillId="2" borderId="0" xfId="0" applyNumberFormat="1" applyFont="1" applyFill="1"/>
    <xf numFmtId="0" fontId="14" fillId="2" borderId="4" xfId="0" applyFont="1" applyFill="1" applyBorder="1"/>
    <xf numFmtId="1" fontId="14" fillId="2" borderId="6" xfId="0" applyNumberFormat="1" applyFont="1" applyFill="1" applyBorder="1" applyAlignment="1">
      <alignment horizontal="left"/>
    </xf>
    <xf numFmtId="1" fontId="14" fillId="2" borderId="7" xfId="0" applyNumberFormat="1" applyFont="1" applyFill="1" applyBorder="1"/>
    <xf numFmtId="0" fontId="22" fillId="2" borderId="4" xfId="0" applyFont="1" applyFill="1" applyBorder="1"/>
    <xf numFmtId="1" fontId="22" fillId="2" borderId="6" xfId="0" applyNumberFormat="1" applyFont="1" applyFill="1" applyBorder="1" applyAlignment="1">
      <alignment horizontal="left"/>
    </xf>
    <xf numFmtId="1" fontId="22" fillId="2" borderId="7" xfId="0" applyNumberFormat="1" applyFont="1" applyFill="1" applyBorder="1"/>
    <xf numFmtId="1" fontId="13" fillId="2" borderId="0" xfId="0" applyNumberFormat="1" applyFont="1" applyFill="1"/>
    <xf numFmtId="1" fontId="15" fillId="2" borderId="0" xfId="0" applyNumberFormat="1" applyFont="1" applyFill="1"/>
    <xf numFmtId="1" fontId="13" fillId="2" borderId="5" xfId="0" applyNumberFormat="1" applyFont="1" applyFill="1" applyBorder="1" applyAlignment="1">
      <alignment wrapText="1"/>
    </xf>
    <xf numFmtId="1" fontId="13" fillId="2" borderId="8" xfId="0" applyNumberFormat="1" applyFont="1" applyFill="1" applyBorder="1" applyAlignment="1">
      <alignment wrapText="1"/>
    </xf>
    <xf numFmtId="0" fontId="13" fillId="2" borderId="9" xfId="0" applyFont="1" applyFill="1" applyBorder="1" applyAlignment="1">
      <alignment wrapText="1"/>
    </xf>
    <xf numFmtId="1" fontId="14" fillId="2" borderId="0" xfId="0" applyNumberFormat="1" applyFont="1" applyFill="1" applyAlignment="1">
      <alignment horizontal="left"/>
    </xf>
    <xf numFmtId="0" fontId="14" fillId="2" borderId="0" xfId="0" applyFont="1" applyFill="1" applyAlignment="1">
      <alignment horizontal="left"/>
    </xf>
    <xf numFmtId="1" fontId="22" fillId="3" borderId="0" xfId="0" applyNumberFormat="1" applyFont="1" applyFill="1"/>
    <xf numFmtId="0" fontId="22" fillId="3" borderId="0" xfId="0" applyFont="1" applyFill="1"/>
    <xf numFmtId="0" fontId="22" fillId="3" borderId="0" xfId="0" applyFont="1" applyFill="1" applyBorder="1"/>
    <xf numFmtId="0" fontId="22" fillId="3" borderId="0" xfId="0" applyFont="1" applyFill="1" applyBorder="1" applyAlignment="1">
      <alignment vertical="center" wrapText="1"/>
    </xf>
    <xf numFmtId="3" fontId="22" fillId="3" borderId="0" xfId="0" applyNumberFormat="1" applyFont="1" applyFill="1" applyBorder="1"/>
    <xf numFmtId="0" fontId="22" fillId="3" borderId="10" xfId="0" applyFont="1" applyFill="1" applyBorder="1"/>
    <xf numFmtId="1" fontId="22" fillId="3" borderId="0" xfId="0" applyNumberFormat="1" applyFont="1" applyFill="1" applyBorder="1"/>
    <xf numFmtId="0" fontId="22" fillId="3" borderId="0" xfId="0" applyFont="1" applyFill="1" applyAlignment="1">
      <alignment horizontal="left" vertical="top"/>
    </xf>
    <xf numFmtId="0" fontId="23" fillId="3" borderId="0" xfId="0" applyFont="1" applyFill="1"/>
    <xf numFmtId="0" fontId="23" fillId="3" borderId="0" xfId="0" applyFont="1" applyFill="1" applyBorder="1"/>
    <xf numFmtId="1" fontId="22" fillId="3" borderId="10" xfId="0" applyNumberFormat="1" applyFont="1" applyFill="1" applyBorder="1"/>
    <xf numFmtId="1" fontId="4" fillId="3" borderId="0" xfId="2" applyNumberFormat="1" applyFont="1" applyFill="1"/>
    <xf numFmtId="0" fontId="4" fillId="3" borderId="0" xfId="2" applyFont="1" applyFill="1"/>
    <xf numFmtId="0" fontId="4" fillId="3" borderId="0" xfId="2" applyFont="1" applyFill="1" applyBorder="1"/>
    <xf numFmtId="0" fontId="2" fillId="3" borderId="0" xfId="2" applyFont="1" applyFill="1" applyAlignment="1">
      <alignment horizontal="right"/>
    </xf>
    <xf numFmtId="1" fontId="8" fillId="3" borderId="0" xfId="2" applyNumberFormat="1" applyFont="1" applyFill="1"/>
    <xf numFmtId="0" fontId="8" fillId="3" borderId="0" xfId="2" applyFont="1" applyFill="1"/>
    <xf numFmtId="1" fontId="24" fillId="3" borderId="0" xfId="2" applyNumberFormat="1" applyFont="1" applyFill="1"/>
    <xf numFmtId="0" fontId="11" fillId="3" borderId="5" xfId="2" applyFont="1" applyFill="1" applyBorder="1"/>
    <xf numFmtId="0" fontId="11" fillId="3" borderId="4" xfId="2" applyFont="1" applyFill="1" applyBorder="1"/>
    <xf numFmtId="0" fontId="23" fillId="3" borderId="4" xfId="0" applyFont="1" applyFill="1" applyBorder="1"/>
    <xf numFmtId="0" fontId="4" fillId="3" borderId="0" xfId="2" quotePrefix="1" applyFont="1" applyFill="1"/>
    <xf numFmtId="0" fontId="3" fillId="2" borderId="0" xfId="0" applyFont="1" applyFill="1" applyBorder="1"/>
    <xf numFmtId="0" fontId="4" fillId="3" borderId="0" xfId="0" applyFont="1" applyFill="1" applyBorder="1" applyAlignment="1">
      <alignment vertical="top"/>
    </xf>
    <xf numFmtId="0" fontId="3" fillId="3" borderId="0" xfId="0" applyFont="1" applyFill="1" applyBorder="1" applyAlignment="1">
      <alignment vertical="top"/>
    </xf>
    <xf numFmtId="0" fontId="4" fillId="3" borderId="0" xfId="0" applyFont="1" applyFill="1" applyBorder="1" applyAlignment="1">
      <alignment vertical="top" wrapText="1"/>
    </xf>
    <xf numFmtId="0" fontId="3" fillId="3" borderId="0" xfId="0" applyFont="1" applyFill="1" applyBorder="1"/>
    <xf numFmtId="0" fontId="3" fillId="0" borderId="11" xfId="0" applyFont="1" applyBorder="1" applyAlignment="1">
      <alignment horizontal="right"/>
    </xf>
    <xf numFmtId="0" fontId="16" fillId="3" borderId="0" xfId="2" applyFont="1" applyFill="1"/>
    <xf numFmtId="0" fontId="0" fillId="3" borderId="0" xfId="0" applyFill="1"/>
    <xf numFmtId="0" fontId="16" fillId="0" borderId="0" xfId="0" applyFont="1"/>
    <xf numFmtId="0" fontId="4" fillId="3" borderId="0" xfId="0" applyFont="1" applyFill="1" applyAlignment="1">
      <alignment vertical="top" wrapText="1"/>
    </xf>
    <xf numFmtId="0" fontId="22" fillId="3" borderId="0" xfId="0" applyFont="1" applyFill="1" applyAlignment="1">
      <alignment vertical="top" wrapText="1"/>
    </xf>
    <xf numFmtId="0" fontId="3" fillId="3" borderId="0" xfId="0" applyFont="1" applyFill="1" applyBorder="1" applyAlignment="1">
      <alignment horizontal="left" vertical="center"/>
    </xf>
    <xf numFmtId="3" fontId="22" fillId="3" borderId="0" xfId="0" applyNumberFormat="1" applyFont="1" applyFill="1"/>
    <xf numFmtId="3" fontId="8" fillId="3" borderId="0" xfId="0" applyNumberFormat="1" applyFont="1" applyFill="1"/>
    <xf numFmtId="3" fontId="8" fillId="3" borderId="0" xfId="0" applyNumberFormat="1" applyFont="1" applyFill="1" applyBorder="1"/>
    <xf numFmtId="3" fontId="9" fillId="3" borderId="0" xfId="0" applyNumberFormat="1" applyFont="1" applyFill="1"/>
    <xf numFmtId="3" fontId="9" fillId="3" borderId="0" xfId="0" applyNumberFormat="1" applyFont="1" applyFill="1" applyBorder="1"/>
    <xf numFmtId="3" fontId="4" fillId="3" borderId="0" xfId="0" applyNumberFormat="1" applyFont="1" applyFill="1" applyAlignment="1">
      <alignment horizontal="right"/>
    </xf>
    <xf numFmtId="3" fontId="4" fillId="3" borderId="0" xfId="2" applyNumberFormat="1" applyFont="1" applyFill="1"/>
    <xf numFmtId="3" fontId="4" fillId="3" borderId="0" xfId="2" applyNumberFormat="1" applyFont="1" applyFill="1" applyBorder="1"/>
    <xf numFmtId="3" fontId="2" fillId="3" borderId="0" xfId="2" applyNumberFormat="1" applyFont="1" applyFill="1" applyAlignment="1">
      <alignment horizontal="right"/>
    </xf>
    <xf numFmtId="3" fontId="8" fillId="3" borderId="0" xfId="2" applyNumberFormat="1" applyFont="1" applyFill="1"/>
    <xf numFmtId="3" fontId="8" fillId="3" borderId="0" xfId="2" applyNumberFormat="1" applyFont="1" applyFill="1" applyBorder="1"/>
    <xf numFmtId="3" fontId="26" fillId="3" borderId="0" xfId="2" applyNumberFormat="1" applyFont="1" applyFill="1" applyBorder="1"/>
    <xf numFmtId="3" fontId="3" fillId="3" borderId="16" xfId="2" applyNumberFormat="1" applyFont="1" applyFill="1" applyBorder="1" applyAlignment="1">
      <alignment horizontal="right"/>
    </xf>
    <xf numFmtId="3" fontId="3" fillId="3" borderId="17" xfId="2" applyNumberFormat="1" applyFont="1" applyFill="1" applyBorder="1" applyAlignment="1">
      <alignment horizontal="right"/>
    </xf>
    <xf numFmtId="3" fontId="4" fillId="3" borderId="17" xfId="2" applyNumberFormat="1" applyFont="1" applyFill="1" applyBorder="1"/>
    <xf numFmtId="3" fontId="11" fillId="3" borderId="0" xfId="2" applyNumberFormat="1" applyFont="1" applyFill="1" applyBorder="1"/>
    <xf numFmtId="3" fontId="3" fillId="3" borderId="18" xfId="2" applyNumberFormat="1" applyFont="1" applyFill="1" applyBorder="1" applyAlignment="1">
      <alignment horizontal="right"/>
    </xf>
    <xf numFmtId="3" fontId="4" fillId="3" borderId="17" xfId="2" applyNumberFormat="1" applyFont="1" applyFill="1" applyBorder="1" applyAlignment="1">
      <alignment horizontal="right"/>
    </xf>
    <xf numFmtId="3" fontId="4" fillId="3" borderId="0" xfId="2" applyNumberFormat="1" applyFont="1" applyFill="1" applyBorder="1" applyAlignment="1">
      <alignment horizontal="right"/>
    </xf>
    <xf numFmtId="1" fontId="22" fillId="3" borderId="0" xfId="0" applyNumberFormat="1" applyFont="1" applyFill="1" applyAlignment="1">
      <alignment horizontal="left"/>
    </xf>
    <xf numFmtId="1" fontId="8" fillId="3" borderId="0" xfId="0" applyNumberFormat="1" applyFont="1" applyFill="1" applyAlignment="1">
      <alignment horizontal="left"/>
    </xf>
    <xf numFmtId="0" fontId="22" fillId="3" borderId="0" xfId="0" applyFont="1" applyFill="1" applyAlignment="1">
      <alignment horizontal="left"/>
    </xf>
    <xf numFmtId="1" fontId="9" fillId="3" borderId="0" xfId="0" applyNumberFormat="1" applyFont="1" applyFill="1" applyAlignment="1">
      <alignment horizontal="left"/>
    </xf>
    <xf numFmtId="4" fontId="17" fillId="0" borderId="0" xfId="0" applyNumberFormat="1" applyFont="1"/>
    <xf numFmtId="0" fontId="4" fillId="2" borderId="0" xfId="0" applyNumberFormat="1" applyFont="1" applyFill="1" applyBorder="1" applyAlignment="1">
      <alignment horizontal="left"/>
    </xf>
    <xf numFmtId="3" fontId="4" fillId="2" borderId="0" xfId="0" applyNumberFormat="1" applyFont="1" applyFill="1" applyBorder="1" applyAlignment="1">
      <alignment horizontal="left"/>
    </xf>
    <xf numFmtId="164" fontId="0" fillId="0" borderId="0" xfId="0" applyNumberFormat="1"/>
    <xf numFmtId="4" fontId="4" fillId="0" borderId="0" xfId="0" applyNumberFormat="1" applyFont="1"/>
    <xf numFmtId="0" fontId="0" fillId="2" borderId="0" xfId="0" applyFill="1" applyBorder="1"/>
    <xf numFmtId="0" fontId="0" fillId="0" borderId="0" xfId="0" applyBorder="1"/>
    <xf numFmtId="1" fontId="10" fillId="3" borderId="0" xfId="0" applyNumberFormat="1" applyFont="1" applyFill="1" applyBorder="1"/>
    <xf numFmtId="3" fontId="23" fillId="3" borderId="0" xfId="0" applyNumberFormat="1" applyFont="1" applyFill="1" applyBorder="1" applyAlignment="1">
      <alignment horizontal="center"/>
    </xf>
    <xf numFmtId="165" fontId="0" fillId="0" borderId="0" xfId="0" applyNumberFormat="1" applyBorder="1"/>
    <xf numFmtId="3" fontId="0" fillId="0" borderId="0" xfId="0" applyNumberFormat="1" applyBorder="1"/>
    <xf numFmtId="3" fontId="4" fillId="0" borderId="0" xfId="0" applyNumberFormat="1" applyFont="1" applyFill="1" applyBorder="1" applyAlignment="1">
      <alignment horizontal="left"/>
    </xf>
    <xf numFmtId="164" fontId="4" fillId="0" borderId="0" xfId="0" applyNumberFormat="1" applyFont="1"/>
    <xf numFmtId="1" fontId="4" fillId="3" borderId="0" xfId="0" applyNumberFormat="1" applyFont="1" applyFill="1" applyBorder="1"/>
    <xf numFmtId="3" fontId="4" fillId="3" borderId="0" xfId="0" applyNumberFormat="1" applyFont="1" applyFill="1" applyBorder="1" applyAlignment="1">
      <alignment horizontal="left"/>
    </xf>
    <xf numFmtId="164" fontId="0" fillId="0" borderId="0" xfId="0" applyNumberFormat="1" applyBorder="1"/>
    <xf numFmtId="0" fontId="27" fillId="3" borderId="0" xfId="0" applyFont="1" applyFill="1" applyBorder="1"/>
    <xf numFmtId="49" fontId="0" fillId="0" borderId="0" xfId="0" applyNumberFormat="1" applyBorder="1" applyAlignment="1">
      <alignment horizontal="right"/>
    </xf>
    <xf numFmtId="0" fontId="21" fillId="0" borderId="0" xfId="0" applyFont="1" applyBorder="1"/>
    <xf numFmtId="0" fontId="0" fillId="0" borderId="0" xfId="0" applyBorder="1" applyAlignment="1">
      <alignment horizontal="center"/>
    </xf>
    <xf numFmtId="0" fontId="4" fillId="3" borderId="0" xfId="0" applyFont="1" applyFill="1" applyAlignment="1">
      <alignment vertical="top" wrapText="1"/>
    </xf>
    <xf numFmtId="0" fontId="4" fillId="3" borderId="0" xfId="0" applyFont="1" applyFill="1" applyAlignment="1">
      <alignment vertical="top"/>
    </xf>
    <xf numFmtId="10" fontId="29" fillId="0" borderId="11" xfId="0" applyNumberFormat="1" applyFont="1" applyBorder="1"/>
    <xf numFmtId="10" fontId="29" fillId="3" borderId="0" xfId="0" applyNumberFormat="1" applyFont="1" applyFill="1" applyBorder="1"/>
    <xf numFmtId="10" fontId="29" fillId="0" borderId="11" xfId="0" applyNumberFormat="1" applyFont="1" applyBorder="1" applyAlignment="1">
      <alignment horizontal="center"/>
    </xf>
    <xf numFmtId="0" fontId="3" fillId="3" borderId="0" xfId="0" applyFont="1" applyFill="1" applyAlignment="1">
      <alignment vertical="top"/>
    </xf>
    <xf numFmtId="0" fontId="14" fillId="3" borderId="0" xfId="0" applyFont="1" applyFill="1"/>
    <xf numFmtId="3" fontId="14" fillId="3" borderId="7" xfId="0" applyNumberFormat="1" applyFont="1" applyFill="1" applyBorder="1" applyAlignment="1">
      <alignment horizontal="right"/>
    </xf>
    <xf numFmtId="3" fontId="14" fillId="3" borderId="12" xfId="0" applyNumberFormat="1" applyFont="1" applyFill="1" applyBorder="1" applyAlignment="1">
      <alignment horizontal="right"/>
    </xf>
    <xf numFmtId="0" fontId="14" fillId="3" borderId="10" xfId="0" applyFont="1" applyFill="1" applyBorder="1"/>
    <xf numFmtId="0" fontId="14" fillId="3" borderId="13" xfId="0" applyFont="1" applyFill="1" applyBorder="1"/>
    <xf numFmtId="0" fontId="14" fillId="3" borderId="0" xfId="0" applyFont="1" applyFill="1" applyBorder="1"/>
    <xf numFmtId="0" fontId="14" fillId="3" borderId="0" xfId="0" applyFont="1" applyFill="1" applyBorder="1" applyAlignment="1">
      <alignment vertical="center" wrapText="1"/>
    </xf>
    <xf numFmtId="1" fontId="14" fillId="3" borderId="0" xfId="0" applyNumberFormat="1" applyFont="1" applyFill="1"/>
    <xf numFmtId="1" fontId="14" fillId="3" borderId="13" xfId="0" applyNumberFormat="1" applyFont="1" applyFill="1" applyBorder="1"/>
    <xf numFmtId="1" fontId="14" fillId="3" borderId="0" xfId="0" applyNumberFormat="1" applyFont="1" applyFill="1" applyBorder="1"/>
    <xf numFmtId="3" fontId="14" fillId="3" borderId="14" xfId="0" applyNumberFormat="1" applyFont="1" applyFill="1" applyBorder="1" applyAlignment="1">
      <alignment horizontal="right" vertical="center"/>
    </xf>
    <xf numFmtId="3" fontId="14" fillId="3" borderId="15" xfId="0" applyNumberFormat="1" applyFont="1" applyFill="1" applyBorder="1" applyAlignment="1">
      <alignment horizontal="right" vertical="center"/>
    </xf>
    <xf numFmtId="3" fontId="14" fillId="3" borderId="12" xfId="0" applyNumberFormat="1" applyFont="1" applyFill="1" applyBorder="1" applyAlignment="1">
      <alignment horizontal="right" vertical="center"/>
    </xf>
    <xf numFmtId="3" fontId="14" fillId="3" borderId="7" xfId="0" applyNumberFormat="1" applyFont="1" applyFill="1" applyBorder="1" applyAlignment="1">
      <alignment horizontal="right" vertical="center"/>
    </xf>
    <xf numFmtId="3" fontId="14" fillId="3" borderId="14" xfId="0" applyNumberFormat="1" applyFont="1" applyFill="1" applyBorder="1" applyAlignment="1">
      <alignment horizontal="right"/>
    </xf>
    <xf numFmtId="3" fontId="14" fillId="3" borderId="15" xfId="0" applyNumberFormat="1" applyFont="1" applyFill="1" applyBorder="1" applyAlignment="1">
      <alignment horizontal="right"/>
    </xf>
    <xf numFmtId="3" fontId="14" fillId="3" borderId="19" xfId="0" applyNumberFormat="1" applyFont="1" applyFill="1" applyBorder="1" applyAlignment="1">
      <alignment horizontal="center"/>
    </xf>
    <xf numFmtId="3" fontId="14" fillId="3" borderId="15" xfId="0" applyNumberFormat="1" applyFont="1" applyFill="1" applyBorder="1" applyAlignment="1">
      <alignment horizontal="center"/>
    </xf>
    <xf numFmtId="3" fontId="14" fillId="3" borderId="20" xfId="0" applyNumberFormat="1" applyFont="1" applyFill="1" applyBorder="1" applyAlignment="1">
      <alignment horizontal="right"/>
    </xf>
    <xf numFmtId="1" fontId="30" fillId="3" borderId="0" xfId="0" applyNumberFormat="1" applyFont="1" applyFill="1"/>
    <xf numFmtId="1" fontId="30" fillId="3" borderId="0" xfId="2" applyNumberFormat="1" applyFont="1" applyFill="1"/>
    <xf numFmtId="3" fontId="4" fillId="2" borderId="0" xfId="0" applyNumberFormat="1" applyFont="1" applyFill="1" applyBorder="1" applyAlignment="1">
      <alignment horizontal="left" vertical="center"/>
    </xf>
    <xf numFmtId="3" fontId="4" fillId="2" borderId="0" xfId="0" applyNumberFormat="1" applyFont="1" applyFill="1" applyBorder="1" applyAlignment="1">
      <alignment vertical="center"/>
    </xf>
    <xf numFmtId="0" fontId="3" fillId="2" borderId="0" xfId="0" applyNumberFormat="1" applyFont="1" applyFill="1" applyBorder="1" applyAlignment="1">
      <alignment horizontal="left"/>
    </xf>
    <xf numFmtId="0" fontId="3" fillId="2" borderId="0" xfId="0" applyFont="1" applyFill="1" applyBorder="1" applyAlignment="1">
      <alignment horizontal="left"/>
    </xf>
    <xf numFmtId="0" fontId="0" fillId="2" borderId="0" xfId="0" applyFill="1" applyBorder="1" applyAlignment="1">
      <alignment horizontal="left"/>
    </xf>
    <xf numFmtId="0" fontId="0" fillId="2" borderId="0" xfId="0" applyFill="1" applyBorder="1" applyAlignment="1">
      <alignment horizontal="center"/>
    </xf>
    <xf numFmtId="3" fontId="28" fillId="2" borderId="0" xfId="0" applyNumberFormat="1" applyFont="1" applyFill="1" applyBorder="1" applyAlignment="1">
      <alignment horizontal="center"/>
    </xf>
    <xf numFmtId="3" fontId="18" fillId="2" borderId="0" xfId="3" applyNumberFormat="1" applyFont="1" applyFill="1" applyBorder="1" applyAlignment="1">
      <alignment horizontal="center"/>
    </xf>
    <xf numFmtId="0" fontId="18" fillId="2" borderId="0" xfId="0" applyFont="1" applyFill="1" applyBorder="1" applyAlignment="1">
      <alignment horizontal="center"/>
    </xf>
    <xf numFmtId="3" fontId="18" fillId="2" borderId="0" xfId="0" applyNumberFormat="1" applyFont="1" applyFill="1" applyBorder="1" applyAlignment="1">
      <alignment horizontal="center"/>
    </xf>
    <xf numFmtId="0" fontId="3" fillId="2" borderId="0" xfId="0" applyNumberFormat="1" applyFont="1" applyFill="1" applyBorder="1" applyAlignment="1">
      <alignment horizontal="left" vertical="center"/>
    </xf>
    <xf numFmtId="0" fontId="21" fillId="2" borderId="0" xfId="0" applyFont="1" applyFill="1" applyBorder="1" applyAlignment="1">
      <alignment horizontal="left"/>
    </xf>
    <xf numFmtId="1" fontId="30" fillId="2" borderId="0" xfId="0" applyNumberFormat="1" applyFont="1" applyFill="1"/>
    <xf numFmtId="0" fontId="4" fillId="3" borderId="4" xfId="0" applyFont="1" applyFill="1" applyBorder="1"/>
    <xf numFmtId="3" fontId="4" fillId="3" borderId="0" xfId="0" applyNumberFormat="1" applyFont="1" applyFill="1" applyBorder="1" applyAlignment="1">
      <alignment horizontal="right"/>
    </xf>
    <xf numFmtId="4" fontId="4" fillId="3" borderId="17" xfId="2" applyNumberFormat="1" applyFont="1" applyFill="1" applyBorder="1" applyAlignment="1">
      <alignment horizontal="right"/>
    </xf>
    <xf numFmtId="2" fontId="22" fillId="3" borderId="10" xfId="0" applyNumberFormat="1" applyFont="1" applyFill="1" applyBorder="1"/>
    <xf numFmtId="0" fontId="10" fillId="3" borderId="0" xfId="2" applyFont="1" applyFill="1"/>
    <xf numFmtId="0" fontId="30" fillId="3" borderId="0" xfId="0" applyFont="1" applyFill="1"/>
    <xf numFmtId="0" fontId="25" fillId="4" borderId="4" xfId="0" applyFont="1" applyFill="1" applyBorder="1"/>
    <xf numFmtId="3" fontId="25" fillId="4" borderId="17" xfId="2" applyNumberFormat="1" applyFont="1" applyFill="1" applyBorder="1"/>
    <xf numFmtId="3" fontId="25" fillId="4" borderId="17" xfId="2" applyNumberFormat="1" applyFont="1" applyFill="1" applyBorder="1" applyAlignment="1">
      <alignment horizontal="right"/>
    </xf>
    <xf numFmtId="165" fontId="25" fillId="4" borderId="17" xfId="2" applyNumberFormat="1" applyFont="1" applyFill="1" applyBorder="1" applyAlignment="1">
      <alignment horizontal="right"/>
    </xf>
    <xf numFmtId="4" fontId="4" fillId="3" borderId="0" xfId="2" applyNumberFormat="1" applyFont="1" applyFill="1" applyBorder="1" applyAlignment="1">
      <alignment horizontal="right"/>
    </xf>
    <xf numFmtId="3" fontId="14" fillId="3" borderId="14" xfId="0" applyNumberFormat="1" applyFont="1" applyFill="1" applyBorder="1" applyAlignment="1">
      <alignment horizontal="center"/>
    </xf>
    <xf numFmtId="3" fontId="4" fillId="0" borderId="0" xfId="0" applyNumberFormat="1" applyFont="1"/>
    <xf numFmtId="4" fontId="4" fillId="0" borderId="0" xfId="0" applyNumberFormat="1" applyFont="1" applyBorder="1"/>
    <xf numFmtId="0" fontId="29" fillId="2" borderId="0" xfId="0" applyFont="1" applyFill="1" applyBorder="1" applyAlignment="1">
      <alignment horizontal="center"/>
    </xf>
    <xf numFmtId="3" fontId="4" fillId="2" borderId="0" xfId="3" applyNumberFormat="1" applyFont="1" applyFill="1" applyBorder="1" applyAlignment="1">
      <alignment horizontal="center"/>
    </xf>
    <xf numFmtId="0" fontId="29" fillId="2" borderId="0" xfId="0" applyFont="1" applyFill="1" applyBorder="1"/>
    <xf numFmtId="0" fontId="4" fillId="2" borderId="0" xfId="0" applyFont="1" applyFill="1" applyBorder="1" applyAlignment="1">
      <alignment horizontal="center"/>
    </xf>
    <xf numFmtId="3" fontId="4" fillId="2" borderId="0" xfId="0" applyNumberFormat="1" applyFont="1" applyFill="1" applyBorder="1" applyAlignment="1">
      <alignment horizontal="center"/>
    </xf>
    <xf numFmtId="3" fontId="25" fillId="4" borderId="24" xfId="2" applyNumberFormat="1" applyFont="1" applyFill="1" applyBorder="1"/>
    <xf numFmtId="0" fontId="23" fillId="3" borderId="24" xfId="0" applyFont="1" applyFill="1" applyBorder="1"/>
    <xf numFmtId="3" fontId="4" fillId="3" borderId="24" xfId="2" applyNumberFormat="1" applyFont="1" applyFill="1" applyBorder="1" applyAlignment="1">
      <alignment horizontal="right"/>
    </xf>
    <xf numFmtId="0" fontId="3" fillId="3" borderId="23" xfId="0" applyFont="1" applyFill="1" applyBorder="1" applyAlignment="1">
      <alignment horizontal="right"/>
    </xf>
    <xf numFmtId="3" fontId="25" fillId="4" borderId="24" xfId="2" applyNumberFormat="1" applyFont="1" applyFill="1" applyBorder="1" applyAlignment="1">
      <alignment horizontal="right"/>
    </xf>
    <xf numFmtId="165" fontId="25" fillId="4" borderId="24" xfId="2" applyNumberFormat="1" applyFont="1" applyFill="1" applyBorder="1" applyAlignment="1">
      <alignment horizontal="right"/>
    </xf>
    <xf numFmtId="4" fontId="4" fillId="3" borderId="24" xfId="2" applyNumberFormat="1" applyFont="1" applyFill="1" applyBorder="1" applyAlignment="1">
      <alignment horizontal="right"/>
    </xf>
    <xf numFmtId="165" fontId="3" fillId="3" borderId="17" xfId="2" applyNumberFormat="1" applyFont="1" applyFill="1" applyBorder="1" applyAlignment="1">
      <alignment horizontal="right"/>
    </xf>
    <xf numFmtId="165" fontId="4" fillId="3" borderId="17" xfId="2" applyNumberFormat="1" applyFont="1" applyFill="1" applyBorder="1"/>
    <xf numFmtId="2" fontId="23" fillId="3" borderId="0" xfId="0" applyNumberFormat="1" applyFont="1" applyFill="1"/>
    <xf numFmtId="3" fontId="4" fillId="0" borderId="0" xfId="0" applyNumberFormat="1" applyFont="1" applyAlignment="1">
      <alignment horizontal="center"/>
    </xf>
    <xf numFmtId="0" fontId="14" fillId="3" borderId="12" xfId="0" applyFont="1" applyFill="1" applyBorder="1"/>
    <xf numFmtId="0" fontId="14" fillId="3" borderId="12" xfId="0" applyFont="1" applyFill="1" applyBorder="1" applyAlignment="1">
      <alignment horizontal="right"/>
    </xf>
    <xf numFmtId="3" fontId="14" fillId="3" borderId="12" xfId="0" applyNumberFormat="1" applyFont="1" applyFill="1" applyBorder="1"/>
    <xf numFmtId="3" fontId="14" fillId="3" borderId="14" xfId="0" applyNumberFormat="1" applyFont="1" applyFill="1" applyBorder="1"/>
    <xf numFmtId="3" fontId="4" fillId="2" borderId="0" xfId="1" applyNumberFormat="1" applyFont="1" applyFill="1" applyBorder="1" applyAlignment="1" applyProtection="1">
      <alignment horizontal="center"/>
    </xf>
    <xf numFmtId="4" fontId="22" fillId="3" borderId="0" xfId="0" applyNumberFormat="1" applyFont="1" applyFill="1" applyBorder="1"/>
    <xf numFmtId="4" fontId="22" fillId="3" borderId="0" xfId="0" applyNumberFormat="1" applyFont="1" applyFill="1"/>
    <xf numFmtId="3" fontId="4" fillId="3" borderId="0" xfId="0" quotePrefix="1" applyNumberFormat="1" applyFont="1" applyFill="1" applyBorder="1" applyAlignment="1">
      <alignment horizontal="left"/>
    </xf>
    <xf numFmtId="1" fontId="4" fillId="2" borderId="0" xfId="4" applyNumberFormat="1" applyFill="1"/>
    <xf numFmtId="0" fontId="3" fillId="3" borderId="25" xfId="0" applyFont="1" applyFill="1" applyBorder="1" applyAlignment="1">
      <alignment horizontal="right"/>
    </xf>
    <xf numFmtId="164" fontId="0" fillId="0" borderId="0" xfId="0" applyNumberFormat="1" applyFill="1"/>
    <xf numFmtId="3" fontId="26" fillId="3" borderId="0" xfId="0" applyNumberFormat="1" applyFont="1" applyFill="1" applyBorder="1"/>
    <xf numFmtId="0" fontId="4" fillId="3" borderId="0" xfId="0" applyFont="1" applyFill="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quotePrefix="1"/>
    <xf numFmtId="164" fontId="0" fillId="0" borderId="0" xfId="0" quotePrefix="1" applyNumberFormat="1"/>
    <xf numFmtId="3" fontId="10" fillId="3" borderId="0" xfId="0" applyNumberFormat="1" applyFont="1" applyFill="1" applyBorder="1" applyAlignment="1"/>
    <xf numFmtId="0" fontId="23" fillId="3" borderId="26" xfId="0" applyFont="1" applyFill="1" applyBorder="1"/>
    <xf numFmtId="3" fontId="4" fillId="3" borderId="26" xfId="2" applyNumberFormat="1" applyFont="1" applyFill="1" applyBorder="1"/>
    <xf numFmtId="3" fontId="4" fillId="3" borderId="24" xfId="2" applyNumberFormat="1" applyFont="1" applyFill="1" applyBorder="1"/>
    <xf numFmtId="3" fontId="22" fillId="3" borderId="0" xfId="0" applyNumberFormat="1" applyFont="1" applyFill="1" applyAlignment="1"/>
    <xf numFmtId="3" fontId="14" fillId="3" borderId="27" xfId="0" applyNumberFormat="1" applyFont="1" applyFill="1" applyBorder="1"/>
    <xf numFmtId="0" fontId="14" fillId="3" borderId="27" xfId="0" applyFont="1" applyFill="1" applyBorder="1"/>
    <xf numFmtId="0" fontId="3" fillId="3" borderId="28" xfId="0" applyFont="1" applyFill="1" applyBorder="1" applyAlignment="1">
      <alignment horizontal="right"/>
    </xf>
    <xf numFmtId="3" fontId="14" fillId="3" borderId="29" xfId="0" applyNumberFormat="1" applyFont="1" applyFill="1" applyBorder="1"/>
    <xf numFmtId="3" fontId="14" fillId="3" borderId="29" xfId="0" applyNumberFormat="1" applyFont="1" applyFill="1" applyBorder="1" applyAlignment="1">
      <alignment horizontal="right"/>
    </xf>
    <xf numFmtId="3" fontId="14" fillId="3" borderId="29" xfId="0" applyNumberFormat="1" applyFont="1" applyFill="1" applyBorder="1" applyAlignment="1">
      <alignment horizontal="right" vertical="center"/>
    </xf>
    <xf numFmtId="0" fontId="14" fillId="3" borderId="29" xfId="0" applyFont="1" applyFill="1" applyBorder="1" applyAlignment="1">
      <alignment horizontal="right"/>
    </xf>
    <xf numFmtId="3" fontId="4" fillId="0" borderId="39" xfId="0" applyNumberFormat="1" applyFont="1" applyBorder="1"/>
    <xf numFmtId="3" fontId="4" fillId="3" borderId="39" xfId="0" applyNumberFormat="1" applyFont="1" applyFill="1" applyBorder="1"/>
    <xf numFmtId="2" fontId="4" fillId="3" borderId="39" xfId="0" applyNumberFormat="1" applyFont="1" applyFill="1" applyBorder="1"/>
    <xf numFmtId="3" fontId="4" fillId="3" borderId="39" xfId="0" applyNumberFormat="1" applyFont="1" applyFill="1" applyBorder="1" applyAlignment="1">
      <alignment horizontal="right"/>
    </xf>
    <xf numFmtId="2" fontId="4" fillId="3" borderId="39" xfId="0" applyNumberFormat="1" applyFont="1" applyFill="1" applyBorder="1" applyAlignment="1">
      <alignment horizontal="right"/>
    </xf>
    <xf numFmtId="3" fontId="4" fillId="3" borderId="41" xfId="0" applyNumberFormat="1" applyFont="1" applyFill="1" applyBorder="1" applyAlignment="1">
      <alignment horizontal="right"/>
    </xf>
    <xf numFmtId="2" fontId="4" fillId="3" borderId="41" xfId="0" applyNumberFormat="1" applyFont="1" applyFill="1" applyBorder="1" applyAlignment="1">
      <alignment horizontal="right"/>
    </xf>
    <xf numFmtId="0" fontId="4" fillId="3" borderId="40" xfId="0" applyFont="1" applyFill="1" applyBorder="1" applyAlignment="1">
      <alignment vertical="center" wrapText="1"/>
    </xf>
    <xf numFmtId="0" fontId="11" fillId="3" borderId="0" xfId="0" applyFont="1" applyFill="1" applyBorder="1"/>
    <xf numFmtId="3" fontId="4" fillId="3" borderId="42" xfId="0" applyNumberFormat="1" applyFont="1" applyFill="1" applyBorder="1" applyAlignment="1">
      <alignment horizontal="right"/>
    </xf>
    <xf numFmtId="3" fontId="4" fillId="3" borderId="43" xfId="0" applyNumberFormat="1" applyFont="1" applyFill="1" applyBorder="1" applyAlignment="1">
      <alignment horizontal="right"/>
    </xf>
    <xf numFmtId="3" fontId="4" fillId="0" borderId="43" xfId="0" applyNumberFormat="1" applyFont="1" applyBorder="1"/>
    <xf numFmtId="3" fontId="4" fillId="3" borderId="43" xfId="0" applyNumberFormat="1" applyFont="1" applyFill="1" applyBorder="1"/>
    <xf numFmtId="3" fontId="3" fillId="3" borderId="40" xfId="0" applyNumberFormat="1" applyFont="1" applyFill="1" applyBorder="1" applyAlignment="1">
      <alignment horizontal="right"/>
    </xf>
    <xf numFmtId="3" fontId="3" fillId="0" borderId="40" xfId="0" applyNumberFormat="1" applyFont="1" applyFill="1" applyBorder="1" applyAlignment="1">
      <alignment horizontal="right"/>
    </xf>
    <xf numFmtId="0" fontId="3" fillId="3" borderId="40" xfId="0" applyNumberFormat="1" applyFont="1" applyFill="1" applyBorder="1" applyAlignment="1">
      <alignment horizontal="right"/>
    </xf>
    <xf numFmtId="0" fontId="27" fillId="3" borderId="40" xfId="0" applyNumberFormat="1" applyFont="1" applyFill="1" applyBorder="1" applyAlignment="1">
      <alignment horizontal="right"/>
    </xf>
    <xf numFmtId="0" fontId="11" fillId="3" borderId="23" xfId="0" applyFont="1" applyFill="1" applyBorder="1"/>
    <xf numFmtId="0" fontId="4" fillId="3" borderId="44" xfId="0" applyFont="1" applyFill="1" applyBorder="1" applyAlignment="1">
      <alignment vertical="center" wrapText="1"/>
    </xf>
    <xf numFmtId="0" fontId="4" fillId="3" borderId="21" xfId="0" applyFont="1" applyFill="1" applyBorder="1" applyAlignment="1">
      <alignment vertical="center" wrapText="1"/>
    </xf>
    <xf numFmtId="0" fontId="4" fillId="3" borderId="22" xfId="0" applyFont="1" applyFill="1" applyBorder="1" applyAlignment="1">
      <alignment vertical="center" wrapText="1"/>
    </xf>
    <xf numFmtId="3" fontId="4" fillId="3" borderId="40" xfId="0" applyNumberFormat="1" applyFont="1" applyFill="1" applyBorder="1" applyAlignment="1">
      <alignment horizontal="right"/>
    </xf>
    <xf numFmtId="3" fontId="4" fillId="0" borderId="40" xfId="0" applyNumberFormat="1" applyFont="1" applyBorder="1"/>
    <xf numFmtId="3" fontId="4" fillId="3" borderId="40" xfId="0" applyNumberFormat="1" applyFont="1" applyFill="1" applyBorder="1"/>
    <xf numFmtId="4" fontId="4" fillId="3" borderId="40" xfId="0" applyNumberFormat="1" applyFont="1" applyFill="1" applyBorder="1" applyAlignment="1">
      <alignment horizontal="right"/>
    </xf>
    <xf numFmtId="2" fontId="4" fillId="3" borderId="40" xfId="0" applyNumberFormat="1" applyFont="1" applyFill="1" applyBorder="1"/>
    <xf numFmtId="2" fontId="4" fillId="3" borderId="40" xfId="0" applyNumberFormat="1" applyFont="1" applyFill="1" applyBorder="1" applyAlignment="1">
      <alignment horizontal="right"/>
    </xf>
    <xf numFmtId="0" fontId="4" fillId="3" borderId="45" xfId="0" applyFont="1" applyFill="1" applyBorder="1" applyAlignment="1">
      <alignment vertical="center" wrapText="1"/>
    </xf>
    <xf numFmtId="3" fontId="14" fillId="3" borderId="40" xfId="0" applyNumberFormat="1" applyFont="1" applyFill="1" applyBorder="1" applyAlignment="1">
      <alignment horizontal="right"/>
    </xf>
    <xf numFmtId="0" fontId="4" fillId="3" borderId="40" xfId="0" applyFont="1" applyFill="1" applyBorder="1" applyAlignment="1">
      <alignment horizontal="right"/>
    </xf>
    <xf numFmtId="0" fontId="3" fillId="3" borderId="23" xfId="0" applyFont="1" applyFill="1" applyBorder="1" applyAlignment="1">
      <alignment horizontal="left" vertical="center"/>
    </xf>
    <xf numFmtId="0" fontId="4" fillId="3" borderId="0" xfId="0" applyFont="1" applyFill="1" applyBorder="1" applyAlignment="1">
      <alignment vertical="center" wrapText="1"/>
    </xf>
    <xf numFmtId="0" fontId="3" fillId="3" borderId="46" xfId="0" applyFont="1" applyFill="1" applyBorder="1" applyAlignment="1">
      <alignment horizontal="right"/>
    </xf>
    <xf numFmtId="0" fontId="3" fillId="3" borderId="47" xfId="0" applyFont="1" applyFill="1" applyBorder="1" applyAlignment="1">
      <alignment horizontal="right"/>
    </xf>
    <xf numFmtId="0" fontId="3" fillId="3" borderId="48" xfId="0" applyFont="1" applyFill="1" applyBorder="1" applyAlignment="1">
      <alignment horizontal="right"/>
    </xf>
    <xf numFmtId="0" fontId="3" fillId="3" borderId="49" xfId="0" applyFont="1" applyFill="1" applyBorder="1" applyAlignment="1">
      <alignment horizontal="right"/>
    </xf>
    <xf numFmtId="0" fontId="3" fillId="3" borderId="50" xfId="0" applyFont="1" applyFill="1" applyBorder="1" applyAlignment="1">
      <alignment horizontal="right"/>
    </xf>
    <xf numFmtId="3" fontId="14" fillId="3" borderId="31" xfId="0" applyNumberFormat="1" applyFont="1" applyFill="1" applyBorder="1" applyAlignment="1">
      <alignment horizontal="right"/>
    </xf>
    <xf numFmtId="3" fontId="14" fillId="3" borderId="52" xfId="0" applyNumberFormat="1" applyFont="1" applyFill="1" applyBorder="1"/>
    <xf numFmtId="3" fontId="14" fillId="3" borderId="32" xfId="0" applyNumberFormat="1" applyFont="1" applyFill="1" applyBorder="1" applyAlignment="1">
      <alignment horizontal="right"/>
    </xf>
    <xf numFmtId="3" fontId="14" fillId="3" borderId="53" xfId="0" applyNumberFormat="1" applyFont="1" applyFill="1" applyBorder="1" applyAlignment="1">
      <alignment horizontal="right"/>
    </xf>
    <xf numFmtId="3" fontId="14" fillId="3" borderId="37" xfId="0" applyNumberFormat="1" applyFont="1" applyFill="1" applyBorder="1" applyAlignment="1">
      <alignment horizontal="right"/>
    </xf>
    <xf numFmtId="3" fontId="14" fillId="3" borderId="53" xfId="0" applyNumberFormat="1" applyFont="1" applyFill="1" applyBorder="1"/>
    <xf numFmtId="3" fontId="14" fillId="3" borderId="54" xfId="0" applyNumberFormat="1" applyFont="1" applyFill="1" applyBorder="1"/>
    <xf numFmtId="0" fontId="3" fillId="3" borderId="55" xfId="0" applyFont="1" applyFill="1" applyBorder="1" applyAlignment="1">
      <alignment horizontal="right"/>
    </xf>
    <xf numFmtId="0" fontId="3" fillId="3" borderId="56" xfId="0" applyFont="1" applyFill="1" applyBorder="1" applyAlignment="1">
      <alignment horizontal="right"/>
    </xf>
    <xf numFmtId="3" fontId="14" fillId="3" borderId="58" xfId="0" applyNumberFormat="1" applyFont="1" applyFill="1" applyBorder="1" applyAlignment="1">
      <alignment horizontal="right"/>
    </xf>
    <xf numFmtId="3" fontId="14" fillId="3" borderId="59" xfId="0" applyNumberFormat="1" applyFont="1" applyFill="1" applyBorder="1"/>
    <xf numFmtId="3" fontId="14" fillId="3" borderId="60" xfId="0" applyNumberFormat="1" applyFont="1" applyFill="1" applyBorder="1" applyAlignment="1">
      <alignment horizontal="right"/>
    </xf>
    <xf numFmtId="3" fontId="14" fillId="3" borderId="61" xfId="0" applyNumberFormat="1" applyFont="1" applyFill="1" applyBorder="1" applyAlignment="1">
      <alignment horizontal="right"/>
    </xf>
    <xf numFmtId="3" fontId="14" fillId="3" borderId="38" xfId="0" applyNumberFormat="1" applyFont="1" applyFill="1" applyBorder="1" applyAlignment="1">
      <alignment horizontal="right"/>
    </xf>
    <xf numFmtId="0" fontId="3" fillId="3" borderId="62" xfId="0" applyFont="1" applyFill="1" applyBorder="1" applyAlignment="1">
      <alignment horizontal="left" vertical="center"/>
    </xf>
    <xf numFmtId="0" fontId="3" fillId="3" borderId="63" xfId="0" applyFont="1" applyFill="1" applyBorder="1" applyAlignment="1">
      <alignment horizontal="left" vertical="center"/>
    </xf>
    <xf numFmtId="0" fontId="14" fillId="3" borderId="64" xfId="0" applyFont="1" applyFill="1" applyBorder="1" applyAlignment="1">
      <alignment vertical="center" wrapText="1"/>
    </xf>
    <xf numFmtId="0" fontId="14" fillId="3" borderId="65" xfId="0" applyFont="1" applyFill="1" applyBorder="1" applyAlignment="1">
      <alignment vertical="center" wrapText="1"/>
    </xf>
    <xf numFmtId="0" fontId="3" fillId="3" borderId="65" xfId="0" applyFont="1" applyFill="1" applyBorder="1" applyAlignment="1">
      <alignment horizontal="left" vertical="center"/>
    </xf>
    <xf numFmtId="0" fontId="3" fillId="3" borderId="32" xfId="0" applyFont="1" applyFill="1" applyBorder="1" applyAlignment="1">
      <alignment horizontal="left" vertical="center"/>
    </xf>
    <xf numFmtId="3" fontId="14" fillId="3" borderId="58" xfId="0" applyNumberFormat="1" applyFont="1" applyFill="1" applyBorder="1" applyAlignment="1">
      <alignment horizontal="right" vertical="center"/>
    </xf>
    <xf numFmtId="3" fontId="14" fillId="3" borderId="59" xfId="0" applyNumberFormat="1" applyFont="1" applyFill="1" applyBorder="1" applyAlignment="1">
      <alignment horizontal="right" vertical="center"/>
    </xf>
    <xf numFmtId="3" fontId="14" fillId="3" borderId="60" xfId="0" applyNumberFormat="1" applyFont="1" applyFill="1" applyBorder="1" applyAlignment="1">
      <alignment horizontal="right" vertical="center"/>
    </xf>
    <xf numFmtId="3" fontId="14" fillId="3" borderId="61" xfId="0" applyNumberFormat="1" applyFont="1" applyFill="1" applyBorder="1" applyAlignment="1">
      <alignment horizontal="right" vertical="center"/>
    </xf>
    <xf numFmtId="3" fontId="14" fillId="3" borderId="53" xfId="0" applyNumberFormat="1" applyFont="1" applyFill="1" applyBorder="1" applyAlignment="1">
      <alignment horizontal="right" vertical="center"/>
    </xf>
    <xf numFmtId="3" fontId="14" fillId="3" borderId="37" xfId="0" applyNumberFormat="1" applyFont="1" applyFill="1" applyBorder="1" applyAlignment="1">
      <alignment horizontal="right" vertical="center"/>
    </xf>
    <xf numFmtId="3" fontId="14" fillId="3" borderId="38" xfId="0" applyNumberFormat="1" applyFont="1" applyFill="1" applyBorder="1" applyAlignment="1">
      <alignment horizontal="right" vertical="center"/>
    </xf>
    <xf numFmtId="0" fontId="14" fillId="3" borderId="62" xfId="0" applyFont="1" applyFill="1" applyBorder="1" applyAlignment="1">
      <alignment vertical="center" wrapText="1"/>
    </xf>
    <xf numFmtId="0" fontId="14" fillId="3" borderId="59" xfId="0" applyFont="1" applyFill="1" applyBorder="1" applyAlignment="1">
      <alignment horizontal="right"/>
    </xf>
    <xf numFmtId="0" fontId="14" fillId="3" borderId="53" xfId="0" applyFont="1" applyFill="1" applyBorder="1" applyAlignment="1">
      <alignment horizontal="right"/>
    </xf>
    <xf numFmtId="0" fontId="14" fillId="3" borderId="38" xfId="0" applyFont="1" applyFill="1" applyBorder="1" applyAlignment="1">
      <alignment horizontal="right"/>
    </xf>
    <xf numFmtId="49" fontId="14" fillId="3" borderId="62" xfId="0" applyNumberFormat="1" applyFont="1" applyFill="1" applyBorder="1" applyAlignment="1">
      <alignment wrapText="1"/>
    </xf>
    <xf numFmtId="49" fontId="14" fillId="3" borderId="64" xfId="0" applyNumberFormat="1" applyFont="1" applyFill="1" applyBorder="1" applyAlignment="1">
      <alignment wrapText="1"/>
    </xf>
    <xf numFmtId="49" fontId="14" fillId="3" borderId="65" xfId="0" applyNumberFormat="1" applyFont="1" applyFill="1" applyBorder="1" applyAlignment="1">
      <alignment wrapText="1"/>
    </xf>
    <xf numFmtId="3" fontId="14" fillId="3" borderId="67" xfId="0" applyNumberFormat="1" applyFont="1" applyFill="1" applyBorder="1" applyAlignment="1">
      <alignment horizontal="center"/>
    </xf>
    <xf numFmtId="0" fontId="14" fillId="3" borderId="59" xfId="0" applyFont="1" applyFill="1" applyBorder="1"/>
    <xf numFmtId="3" fontId="14" fillId="3" borderId="68" xfId="0" applyNumberFormat="1" applyFont="1" applyFill="1" applyBorder="1" applyAlignment="1">
      <alignment horizontal="right"/>
    </xf>
    <xf numFmtId="3" fontId="14" fillId="3" borderId="64" xfId="0" applyNumberFormat="1" applyFont="1" applyFill="1" applyBorder="1" applyAlignment="1">
      <alignment horizontal="left"/>
    </xf>
    <xf numFmtId="3" fontId="14" fillId="3" borderId="65" xfId="0" applyNumberFormat="1" applyFont="1" applyFill="1" applyBorder="1" applyAlignment="1">
      <alignment horizontal="left"/>
    </xf>
    <xf numFmtId="3" fontId="3" fillId="3" borderId="69" xfId="0" applyNumberFormat="1" applyFont="1" applyFill="1" applyBorder="1" applyAlignment="1">
      <alignment horizontal="right"/>
    </xf>
    <xf numFmtId="3" fontId="3" fillId="3" borderId="69" xfId="0" quotePrefix="1" applyNumberFormat="1" applyFont="1" applyFill="1" applyBorder="1" applyAlignment="1">
      <alignment horizontal="right"/>
    </xf>
    <xf numFmtId="0" fontId="0" fillId="0" borderId="69" xfId="0" applyBorder="1"/>
    <xf numFmtId="0" fontId="0" fillId="0" borderId="69" xfId="0" applyFill="1" applyBorder="1"/>
    <xf numFmtId="3" fontId="4" fillId="0" borderId="69" xfId="0" applyNumberFormat="1" applyFont="1" applyBorder="1"/>
    <xf numFmtId="1" fontId="0" fillId="0" borderId="69" xfId="0" applyNumberFormat="1" applyBorder="1"/>
    <xf numFmtId="0" fontId="11" fillId="3" borderId="69" xfId="0" applyFont="1" applyFill="1" applyBorder="1"/>
    <xf numFmtId="3" fontId="27" fillId="3" borderId="69" xfId="0" applyNumberFormat="1" applyFont="1" applyFill="1" applyBorder="1" applyAlignment="1">
      <alignment horizontal="right"/>
    </xf>
    <xf numFmtId="0" fontId="4" fillId="3" borderId="69" xfId="0" applyFont="1" applyFill="1" applyBorder="1" applyAlignment="1">
      <alignment vertical="center" wrapText="1"/>
    </xf>
    <xf numFmtId="3" fontId="14" fillId="3" borderId="69" xfId="0" applyNumberFormat="1" applyFont="1" applyFill="1" applyBorder="1" applyAlignment="1">
      <alignment horizontal="right"/>
    </xf>
    <xf numFmtId="0" fontId="4" fillId="3" borderId="69" xfId="0" applyFont="1" applyFill="1" applyBorder="1" applyAlignment="1">
      <alignment horizontal="right"/>
    </xf>
    <xf numFmtId="3" fontId="4" fillId="3" borderId="69" xfId="0" applyNumberFormat="1" applyFont="1" applyFill="1" applyBorder="1" applyAlignment="1">
      <alignment horizontal="right"/>
    </xf>
    <xf numFmtId="2" fontId="0" fillId="0" borderId="69" xfId="0" applyNumberFormat="1" applyBorder="1"/>
    <xf numFmtId="2" fontId="0" fillId="0" borderId="0" xfId="0" applyNumberFormat="1" applyBorder="1" applyAlignment="1">
      <alignment horizontal="center"/>
    </xf>
    <xf numFmtId="0" fontId="33" fillId="0" borderId="0" xfId="0" applyFont="1" applyBorder="1" applyAlignment="1">
      <alignment horizontal="left"/>
    </xf>
    <xf numFmtId="0" fontId="33" fillId="0" borderId="0" xfId="0" applyFont="1" applyBorder="1"/>
    <xf numFmtId="0" fontId="29" fillId="0" borderId="0" xfId="0" applyFont="1" applyBorder="1"/>
    <xf numFmtId="0" fontId="3" fillId="3" borderId="70" xfId="0" applyFont="1" applyFill="1" applyBorder="1" applyAlignment="1">
      <alignment horizontal="right"/>
    </xf>
    <xf numFmtId="0" fontId="3" fillId="3" borderId="71" xfId="0" applyFont="1" applyFill="1" applyBorder="1" applyAlignment="1">
      <alignment horizontal="right"/>
    </xf>
    <xf numFmtId="3" fontId="4" fillId="3" borderId="72" xfId="2" applyNumberFormat="1" applyFont="1" applyFill="1" applyBorder="1"/>
    <xf numFmtId="0" fontId="23" fillId="3" borderId="73" xfId="0" applyFont="1" applyFill="1" applyBorder="1"/>
    <xf numFmtId="0" fontId="23" fillId="3" borderId="17" xfId="0" applyFont="1" applyFill="1" applyBorder="1"/>
    <xf numFmtId="0" fontId="23" fillId="3" borderId="72" xfId="0" applyFont="1" applyFill="1" applyBorder="1"/>
    <xf numFmtId="0" fontId="4" fillId="2" borderId="0" xfId="2" applyFont="1" applyFill="1"/>
    <xf numFmtId="17" fontId="4" fillId="2" borderId="0" xfId="0" applyNumberFormat="1" applyFont="1" applyFill="1" applyAlignment="1">
      <alignment horizontal="left" vertical="top"/>
    </xf>
    <xf numFmtId="3" fontId="4" fillId="0" borderId="0" xfId="0" applyNumberFormat="1" applyFont="1" applyBorder="1"/>
    <xf numFmtId="3" fontId="34" fillId="0" borderId="0" xfId="0" applyNumberFormat="1" applyFont="1"/>
    <xf numFmtId="4" fontId="34" fillId="0" borderId="0" xfId="0" applyNumberFormat="1" applyFont="1"/>
    <xf numFmtId="0" fontId="3" fillId="0" borderId="3" xfId="0" applyFont="1" applyFill="1" applyBorder="1" applyAlignment="1">
      <alignment horizontal="right"/>
    </xf>
    <xf numFmtId="10" fontId="29" fillId="0" borderId="11" xfId="0" applyNumberFormat="1" applyFont="1" applyFill="1" applyBorder="1"/>
    <xf numFmtId="0" fontId="4" fillId="0" borderId="0" xfId="0" applyFont="1" applyFill="1" applyBorder="1" applyAlignment="1">
      <alignment vertical="top"/>
    </xf>
    <xf numFmtId="0" fontId="22" fillId="0" borderId="0" xfId="0" applyFont="1" applyFill="1"/>
    <xf numFmtId="0" fontId="8" fillId="0" borderId="0" xfId="0" applyFont="1" applyFill="1"/>
    <xf numFmtId="0" fontId="9" fillId="0" borderId="0" xfId="0" applyFont="1" applyFill="1"/>
    <xf numFmtId="0" fontId="22" fillId="0" borderId="0" xfId="0" applyFont="1" applyFill="1" applyBorder="1"/>
    <xf numFmtId="0" fontId="3" fillId="0" borderId="51" xfId="0" applyFont="1" applyFill="1" applyBorder="1" applyAlignment="1">
      <alignment horizontal="right"/>
    </xf>
    <xf numFmtId="166" fontId="14" fillId="0" borderId="30" xfId="5" applyNumberFormat="1" applyFont="1" applyFill="1" applyBorder="1"/>
    <xf numFmtId="166" fontId="14" fillId="0" borderId="34" xfId="5" applyNumberFormat="1" applyFont="1" applyFill="1" applyBorder="1"/>
    <xf numFmtId="0" fontId="14" fillId="0" borderId="10" xfId="0" applyFont="1" applyFill="1" applyBorder="1"/>
    <xf numFmtId="0" fontId="14" fillId="0" borderId="0" xfId="0" applyFont="1" applyFill="1"/>
    <xf numFmtId="0" fontId="14" fillId="0" borderId="0" xfId="0" applyFont="1" applyFill="1" applyBorder="1"/>
    <xf numFmtId="0" fontId="3" fillId="0" borderId="57" xfId="0" applyFont="1" applyFill="1" applyBorder="1" applyAlignment="1">
      <alignment horizontal="right"/>
    </xf>
    <xf numFmtId="0" fontId="14" fillId="0" borderId="30" xfId="0" applyFont="1" applyFill="1" applyBorder="1"/>
    <xf numFmtId="0" fontId="14" fillId="0" borderId="34" xfId="0" applyFont="1" applyFill="1" applyBorder="1"/>
    <xf numFmtId="0" fontId="3" fillId="0" borderId="66" xfId="0" applyFont="1" applyFill="1" applyBorder="1" applyAlignment="1">
      <alignment horizontal="right"/>
    </xf>
    <xf numFmtId="0" fontId="14" fillId="0" borderId="30" xfId="0" applyFont="1" applyFill="1" applyBorder="1" applyAlignment="1">
      <alignment horizontal="right"/>
    </xf>
    <xf numFmtId="0" fontId="14" fillId="0" borderId="34" xfId="0" applyFont="1" applyFill="1" applyBorder="1" applyAlignment="1">
      <alignment horizontal="right"/>
    </xf>
    <xf numFmtId="3" fontId="14" fillId="0" borderId="30" xfId="0" applyNumberFormat="1" applyFont="1" applyFill="1" applyBorder="1" applyAlignment="1">
      <alignment horizontal="right"/>
    </xf>
    <xf numFmtId="0" fontId="22" fillId="0" borderId="10" xfId="0" applyFont="1" applyFill="1" applyBorder="1"/>
    <xf numFmtId="0" fontId="22" fillId="0" borderId="0" xfId="0" applyFont="1" applyFill="1" applyAlignment="1">
      <alignment horizontal="left" vertical="top"/>
    </xf>
    <xf numFmtId="0" fontId="3" fillId="0" borderId="40" xfId="0" applyNumberFormat="1" applyFont="1" applyFill="1" applyBorder="1" applyAlignment="1">
      <alignment horizontal="right"/>
    </xf>
    <xf numFmtId="3" fontId="4" fillId="0" borderId="40" xfId="0" applyNumberFormat="1" applyFont="1" applyFill="1" applyBorder="1"/>
    <xf numFmtId="2" fontId="4" fillId="0" borderId="40" xfId="0" applyNumberFormat="1" applyFont="1" applyFill="1" applyBorder="1"/>
    <xf numFmtId="2" fontId="22" fillId="0" borderId="10" xfId="0" applyNumberFormat="1" applyFont="1" applyFill="1" applyBorder="1"/>
    <xf numFmtId="3" fontId="4" fillId="0" borderId="43" xfId="0" applyNumberFormat="1" applyFont="1" applyFill="1" applyBorder="1"/>
    <xf numFmtId="4" fontId="4" fillId="0" borderId="69" xfId="0" applyNumberFormat="1" applyFont="1" applyFill="1" applyBorder="1"/>
    <xf numFmtId="3" fontId="4" fillId="0" borderId="39" xfId="0" applyNumberFormat="1" applyFont="1" applyFill="1" applyBorder="1"/>
    <xf numFmtId="2" fontId="4" fillId="0" borderId="39" xfId="0" applyNumberFormat="1" applyFont="1" applyFill="1" applyBorder="1"/>
    <xf numFmtId="0" fontId="3" fillId="0" borderId="40" xfId="0" applyFont="1" applyFill="1" applyBorder="1" applyAlignment="1">
      <alignment horizontal="right"/>
    </xf>
    <xf numFmtId="166" fontId="4" fillId="0" borderId="40" xfId="5" applyNumberFormat="1" applyFont="1" applyFill="1" applyBorder="1"/>
    <xf numFmtId="43" fontId="4" fillId="0" borderId="40" xfId="5" applyNumberFormat="1" applyFont="1" applyFill="1" applyBorder="1"/>
    <xf numFmtId="1" fontId="22" fillId="3" borderId="0" xfId="0" applyNumberFormat="1" applyFont="1" applyFill="1" applyBorder="1" applyAlignment="1">
      <alignment horizontal="left"/>
    </xf>
    <xf numFmtId="0" fontId="35" fillId="3" borderId="69" xfId="0" applyFont="1" applyFill="1" applyBorder="1"/>
    <xf numFmtId="0" fontId="36" fillId="3" borderId="69" xfId="0" applyFont="1" applyFill="1" applyBorder="1"/>
    <xf numFmtId="0" fontId="4" fillId="3" borderId="0" xfId="0" applyFont="1" applyFill="1" applyAlignment="1">
      <alignment vertical="top" wrapText="1"/>
    </xf>
    <xf numFmtId="0" fontId="4" fillId="2" borderId="0" xfId="0" applyFont="1" applyFill="1" applyAlignment="1">
      <alignment horizontal="left" vertical="top" wrapText="1"/>
    </xf>
    <xf numFmtId="0" fontId="4" fillId="3" borderId="0" xfId="0" applyFont="1" applyFill="1" applyAlignment="1">
      <alignment vertical="top"/>
    </xf>
    <xf numFmtId="0" fontId="3" fillId="3" borderId="33" xfId="0" applyFont="1" applyFill="1" applyBorder="1" applyAlignment="1">
      <alignment horizontal="center"/>
    </xf>
    <xf numFmtId="0" fontId="3" fillId="3" borderId="35" xfId="0" applyFont="1" applyFill="1" applyBorder="1" applyAlignment="1">
      <alignment horizontal="center"/>
    </xf>
    <xf numFmtId="0" fontId="3" fillId="3" borderId="36" xfId="0" applyFont="1" applyFill="1" applyBorder="1" applyAlignment="1">
      <alignment horizontal="center"/>
    </xf>
    <xf numFmtId="0" fontId="4" fillId="0" borderId="0" xfId="0" applyFont="1" applyAlignment="1">
      <alignment wrapText="1"/>
    </xf>
    <xf numFmtId="0" fontId="0" fillId="0" borderId="0" xfId="0" applyAlignment="1">
      <alignment wrapText="1"/>
    </xf>
    <xf numFmtId="0" fontId="4" fillId="3" borderId="0" xfId="0" applyFont="1" applyFill="1"/>
    <xf numFmtId="0" fontId="0" fillId="0" borderId="0" xfId="0" applyAlignment="1">
      <alignment vertical="top" wrapText="1"/>
    </xf>
    <xf numFmtId="0" fontId="4" fillId="3" borderId="0" xfId="0" applyFont="1" applyFill="1" applyAlignment="1">
      <alignment horizontal="left" vertical="top" wrapText="1"/>
    </xf>
    <xf numFmtId="3" fontId="2" fillId="3" borderId="0" xfId="0" applyNumberFormat="1" applyFont="1" applyFill="1" applyAlignment="1">
      <alignment horizontal="left"/>
    </xf>
    <xf numFmtId="0" fontId="4" fillId="3" borderId="0" xfId="2" applyFont="1" applyFill="1" applyAlignment="1">
      <alignment vertical="top" wrapText="1"/>
    </xf>
  </cellXfs>
  <cellStyles count="7">
    <cellStyle name="Comma" xfId="5" builtinId="3"/>
    <cellStyle name="Hyperlink" xfId="1" builtinId="8"/>
    <cellStyle name="Normal" xfId="0" builtinId="0"/>
    <cellStyle name="Normal 2" xfId="2"/>
    <cellStyle name="Normal_1992-2008_Drugs_Data" xfId="4"/>
    <cellStyle name="Normal_TABLE4" xfId="3"/>
    <cellStyle name="Percent 2" xfId="6"/>
  </cellStyles>
  <dxfs count="9">
    <dxf>
      <font>
        <b/>
      </font>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sz val="12"/>
      </font>
    </dxf>
    <dxf>
      <font>
        <sz val="12"/>
      </font>
    </dxf>
    <dxf>
      <font>
        <name val="Arial"/>
        <scheme val="none"/>
      </font>
    </dxf>
    <dxf>
      <font>
        <name val="Arial"/>
        <scheme val="none"/>
      </font>
    </dxf>
    <dxf>
      <fill>
        <patternFill patternType="solid">
          <bgColor theme="0"/>
        </patternFill>
      </fill>
    </dxf>
    <dxf>
      <fill>
        <patternFill patternType="solid">
          <bgColor theme="0"/>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08594903154529"/>
          <c:y val="4.3129969418960246E-2"/>
          <c:w val="0.86292483204964143"/>
          <c:h val="0.78926376146788957"/>
        </c:manualLayout>
      </c:layout>
      <c:barChart>
        <c:barDir val="col"/>
        <c:grouping val="clustered"/>
        <c:varyColors val="0"/>
        <c:ser>
          <c:idx val="3"/>
          <c:order val="0"/>
          <c:spPr>
            <a:solidFill>
              <a:schemeClr val="tx1"/>
            </a:solidFill>
            <a:effectLst>
              <a:outerShdw blurRad="50800" dist="50800" sx="1000" sy="1000" algn="ctr" rotWithShape="0">
                <a:srgbClr val="FF0000"/>
              </a:outerShdw>
            </a:effectLst>
          </c:spPr>
          <c:invertIfNegative val="0"/>
          <c:cat>
            <c:strRef>
              <c:f>'Table 1 - Patients'!$B$26:$B$41</c:f>
              <c:strCache>
                <c:ptCount val="16"/>
                <c:pt idx="0">
                  <c:v>16-19</c:v>
                </c:pt>
                <c:pt idx="1">
                  <c:v>20-24</c:v>
                </c:pt>
                <c:pt idx="2">
                  <c:v>25-29</c:v>
                </c:pt>
                <c:pt idx="3">
                  <c:v>30-34</c:v>
                </c:pt>
                <c:pt idx="4">
                  <c:v>35-39</c:v>
                </c:pt>
                <c:pt idx="5">
                  <c:v>40-44</c:v>
                </c:pt>
                <c:pt idx="6">
                  <c:v>45-49</c:v>
                </c:pt>
                <c:pt idx="7">
                  <c:v>50-54</c:v>
                </c:pt>
                <c:pt idx="8">
                  <c:v>55-59</c:v>
                </c:pt>
                <c:pt idx="9">
                  <c:v>60-64</c:v>
                </c:pt>
                <c:pt idx="10">
                  <c:v>65-69</c:v>
                </c:pt>
                <c:pt idx="11">
                  <c:v>70-74</c:v>
                </c:pt>
                <c:pt idx="12">
                  <c:v>75-79</c:v>
                </c:pt>
                <c:pt idx="13">
                  <c:v>80-84</c:v>
                </c:pt>
                <c:pt idx="14">
                  <c:v>85-89</c:v>
                </c:pt>
                <c:pt idx="15">
                  <c:v>90+</c:v>
                </c:pt>
              </c:strCache>
            </c:strRef>
          </c:cat>
          <c:val>
            <c:numRef>
              <c:f>'Table 1 - Patients'!$M$26:$M$41</c:f>
              <c:numCache>
                <c:formatCode>General</c:formatCode>
                <c:ptCount val="16"/>
                <c:pt idx="0">
                  <c:v>9</c:v>
                </c:pt>
                <c:pt idx="1">
                  <c:v>115</c:v>
                </c:pt>
                <c:pt idx="2">
                  <c:v>328</c:v>
                </c:pt>
                <c:pt idx="3">
                  <c:v>674</c:v>
                </c:pt>
                <c:pt idx="4">
                  <c:v>991</c:v>
                </c:pt>
                <c:pt idx="5">
                  <c:v>1092</c:v>
                </c:pt>
                <c:pt idx="6">
                  <c:v>1400</c:v>
                </c:pt>
                <c:pt idx="7">
                  <c:v>1419</c:v>
                </c:pt>
                <c:pt idx="8">
                  <c:v>1346</c:v>
                </c:pt>
                <c:pt idx="9">
                  <c:v>830</c:v>
                </c:pt>
                <c:pt idx="10">
                  <c:v>397</c:v>
                </c:pt>
                <c:pt idx="11">
                  <c:v>212</c:v>
                </c:pt>
                <c:pt idx="12">
                  <c:v>74</c:v>
                </c:pt>
                <c:pt idx="13">
                  <c:v>24</c:v>
                </c:pt>
                <c:pt idx="14">
                  <c:v>3</c:v>
                </c:pt>
                <c:pt idx="15">
                  <c:v>1</c:v>
                </c:pt>
              </c:numCache>
            </c:numRef>
          </c:val>
          <c:extLst>
            <c:ext xmlns:c16="http://schemas.microsoft.com/office/drawing/2014/chart" uri="{C3380CC4-5D6E-409C-BE32-E72D297353CC}">
              <c16:uniqueId val="{00000000-C586-4CC4-B530-6E42CF6E6347}"/>
            </c:ext>
          </c:extLst>
        </c:ser>
        <c:dLbls>
          <c:showLegendKey val="0"/>
          <c:showVal val="0"/>
          <c:showCatName val="0"/>
          <c:showSerName val="0"/>
          <c:showPercent val="0"/>
          <c:showBubbleSize val="0"/>
        </c:dLbls>
        <c:gapWidth val="150"/>
        <c:axId val="85976192"/>
        <c:axId val="85978496"/>
      </c:barChart>
      <c:catAx>
        <c:axId val="8597619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Age Group</a:t>
                </a:r>
              </a:p>
            </c:rich>
          </c:tx>
          <c:layout>
            <c:manualLayout>
              <c:xMode val="edge"/>
              <c:yMode val="edge"/>
              <c:x val="0.51000282656975571"/>
              <c:y val="0.913515223689594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5978496"/>
        <c:crosses val="autoZero"/>
        <c:auto val="1"/>
        <c:lblAlgn val="ctr"/>
        <c:lblOffset val="100"/>
        <c:tickLblSkip val="1"/>
        <c:tickMarkSkip val="1"/>
        <c:noMultiLvlLbl val="0"/>
      </c:catAx>
      <c:valAx>
        <c:axId val="85978496"/>
        <c:scaling>
          <c:orientation val="minMax"/>
        </c:scaling>
        <c:delete val="0"/>
        <c:axPos val="l"/>
        <c:majorGridlines>
          <c:spPr>
            <a:ln w="3175">
              <a:solidFill>
                <a:srgbClr val="C0C0C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Number of Patients</a:t>
                </a:r>
              </a:p>
            </c:rich>
          </c:tx>
          <c:layout>
            <c:manualLayout>
              <c:xMode val="edge"/>
              <c:yMode val="edge"/>
              <c:x val="9.138434618749712E-3"/>
              <c:y val="0.264694904107643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5976192"/>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644" r="0.75000000000000644"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6970899470919"/>
          <c:y val="6.1440414507772018E-2"/>
          <c:w val="0.87374801587302209"/>
          <c:h val="0.6639686240644852"/>
        </c:manualLayout>
      </c:layout>
      <c:lineChart>
        <c:grouping val="standard"/>
        <c:varyColors val="0"/>
        <c:ser>
          <c:idx val="0"/>
          <c:order val="0"/>
          <c:tx>
            <c:v>Acamprosate Calcium</c:v>
          </c:tx>
          <c:spPr>
            <a:ln>
              <a:solidFill>
                <a:schemeClr val="accent3"/>
              </a:solidFill>
            </a:ln>
          </c:spPr>
          <c:marker>
            <c:symbol val="diamond"/>
            <c:size val="5"/>
            <c:spPr>
              <a:solidFill>
                <a:schemeClr val="accent3"/>
              </a:solidFill>
              <a:ln>
                <a:solidFill>
                  <a:schemeClr val="accent3"/>
                </a:solidFill>
              </a:ln>
            </c:spPr>
          </c:marker>
          <c:cat>
            <c:strRef>
              <c:f>'Table 2 - Summary Data'!$C$23:$M$23</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'Table 2 - Summary Data'!$C$24:$M$24</c:f>
              <c:numCache>
                <c:formatCode>#,##0</c:formatCode>
                <c:ptCount val="11"/>
                <c:pt idx="0">
                  <c:v>18927</c:v>
                </c:pt>
                <c:pt idx="1">
                  <c:v>19593</c:v>
                </c:pt>
                <c:pt idx="2">
                  <c:v>20841</c:v>
                </c:pt>
                <c:pt idx="3">
                  <c:v>22516</c:v>
                </c:pt>
                <c:pt idx="4">
                  <c:v>23448</c:v>
                </c:pt>
                <c:pt idx="5">
                  <c:v>24991</c:v>
                </c:pt>
                <c:pt idx="6">
                  <c:v>26754</c:v>
                </c:pt>
                <c:pt idx="7">
                  <c:v>27173</c:v>
                </c:pt>
                <c:pt idx="8">
                  <c:v>27678</c:v>
                </c:pt>
                <c:pt idx="9">
                  <c:v>27640</c:v>
                </c:pt>
                <c:pt idx="10">
                  <c:v>28674</c:v>
                </c:pt>
              </c:numCache>
            </c:numRef>
          </c:val>
          <c:smooth val="0"/>
          <c:extLst>
            <c:ext xmlns:c16="http://schemas.microsoft.com/office/drawing/2014/chart" uri="{C3380CC4-5D6E-409C-BE32-E72D297353CC}">
              <c16:uniqueId val="{00000000-2B53-4992-AC2A-BE3DAA4098D7}"/>
            </c:ext>
          </c:extLst>
        </c:ser>
        <c:ser>
          <c:idx val="1"/>
          <c:order val="1"/>
          <c:tx>
            <c:v>Disulfiram</c:v>
          </c:tx>
          <c:spPr>
            <a:ln w="25400" cap="flat" cmpd="sng" algn="ctr">
              <a:solidFill>
                <a:schemeClr val="tx2"/>
              </a:solidFill>
              <a:prstDash val="solid"/>
            </a:ln>
            <a:effectLst/>
          </c:spPr>
          <c:marker>
            <c:symbol val="x"/>
            <c:size val="5"/>
            <c:spPr>
              <a:noFill/>
              <a:ln w="9525" cap="flat" cmpd="sng" algn="ctr">
                <a:solidFill>
                  <a:srgbClr val="0391BF"/>
                </a:solidFill>
                <a:prstDash val="solid"/>
              </a:ln>
              <a:effectLst/>
            </c:spPr>
          </c:marker>
          <c:cat>
            <c:strRef>
              <c:f>'Table 2 - Summary Data'!$C$23:$M$23</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'Table 2 - Summary Data'!$C$33:$M$33</c:f>
              <c:numCache>
                <c:formatCode>#,##0</c:formatCode>
                <c:ptCount val="11"/>
                <c:pt idx="0">
                  <c:v>25841</c:v>
                </c:pt>
                <c:pt idx="1">
                  <c:v>26613</c:v>
                </c:pt>
                <c:pt idx="2">
                  <c:v>26797</c:v>
                </c:pt>
                <c:pt idx="3">
                  <c:v>26258</c:v>
                </c:pt>
                <c:pt idx="4">
                  <c:v>23845</c:v>
                </c:pt>
                <c:pt idx="5">
                  <c:v>24396</c:v>
                </c:pt>
                <c:pt idx="6">
                  <c:v>25590</c:v>
                </c:pt>
                <c:pt idx="7">
                  <c:v>25006</c:v>
                </c:pt>
                <c:pt idx="8">
                  <c:v>20685</c:v>
                </c:pt>
                <c:pt idx="9">
                  <c:v>23728</c:v>
                </c:pt>
                <c:pt idx="10">
                  <c:v>25262</c:v>
                </c:pt>
              </c:numCache>
            </c:numRef>
          </c:val>
          <c:smooth val="0"/>
          <c:extLst>
            <c:ext xmlns:c16="http://schemas.microsoft.com/office/drawing/2014/chart" uri="{C3380CC4-5D6E-409C-BE32-E72D297353CC}">
              <c16:uniqueId val="{00000001-2B53-4992-AC2A-BE3DAA4098D7}"/>
            </c:ext>
          </c:extLst>
        </c:ser>
        <c:ser>
          <c:idx val="2"/>
          <c:order val="2"/>
          <c:tx>
            <c:strRef>
              <c:f>'Chart Data'!$D$1</c:f>
              <c:strCache>
                <c:ptCount val="1"/>
                <c:pt idx="0">
                  <c:v>Nalmefene</c:v>
                </c:pt>
              </c:strCache>
            </c:strRef>
          </c:tx>
          <c:spPr>
            <a:ln w="25400" cap="flat" cmpd="sng" algn="ctr">
              <a:solidFill>
                <a:schemeClr val="accent1"/>
              </a:solidFill>
              <a:prstDash val="solid"/>
            </a:ln>
            <a:effectLst/>
          </c:spPr>
          <c:marker>
            <c:symbol val="square"/>
            <c:size val="4"/>
            <c:spPr>
              <a:solidFill>
                <a:schemeClr val="accent1"/>
              </a:solidFill>
              <a:ln w="25400" cap="flat" cmpd="sng" algn="ctr">
                <a:solidFill>
                  <a:schemeClr val="accent1"/>
                </a:solidFill>
                <a:prstDash val="solid"/>
              </a:ln>
              <a:effectLst/>
            </c:spPr>
          </c:marker>
          <c:cat>
            <c:strRef>
              <c:f>'Table 2 - Summary Data'!$C$23:$M$23</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'Chart Data'!$B$35:$L$35</c:f>
              <c:numCache>
                <c:formatCode>#,##0</c:formatCode>
                <c:ptCount val="11"/>
                <c:pt idx="4" formatCode="General">
                  <c:v>89</c:v>
                </c:pt>
                <c:pt idx="5" formatCode="General">
                  <c:v>474</c:v>
                </c:pt>
                <c:pt idx="6" formatCode="General">
                  <c:v>457</c:v>
                </c:pt>
                <c:pt idx="7" formatCode="General">
                  <c:v>267</c:v>
                </c:pt>
                <c:pt idx="8" formatCode="General">
                  <c:v>226</c:v>
                </c:pt>
                <c:pt idx="9" formatCode="General">
                  <c:v>143</c:v>
                </c:pt>
                <c:pt idx="10" formatCode="General">
                  <c:v>130</c:v>
                </c:pt>
              </c:numCache>
            </c:numRef>
          </c:val>
          <c:smooth val="0"/>
          <c:extLst>
            <c:ext xmlns:c16="http://schemas.microsoft.com/office/drawing/2014/chart" uri="{C3380CC4-5D6E-409C-BE32-E72D297353CC}">
              <c16:uniqueId val="{00000002-2B53-4992-AC2A-BE3DAA4098D7}"/>
            </c:ext>
          </c:extLst>
        </c:ser>
        <c:ser>
          <c:idx val="3"/>
          <c:order val="3"/>
          <c:tx>
            <c:v>Total</c:v>
          </c:tx>
          <c:spPr>
            <a:ln>
              <a:solidFill>
                <a:schemeClr val="tx1"/>
              </a:solidFill>
            </a:ln>
          </c:spPr>
          <c:marker>
            <c:symbol val="none"/>
          </c:marker>
          <c:cat>
            <c:strRef>
              <c:f>'Table 2 - Summary Data'!$C$23:$M$23</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'Table 2 - Summary Data'!$C$15:$M$15</c:f>
              <c:numCache>
                <c:formatCode>#,##0</c:formatCode>
                <c:ptCount val="11"/>
                <c:pt idx="0">
                  <c:v>44768</c:v>
                </c:pt>
                <c:pt idx="1">
                  <c:v>46206</c:v>
                </c:pt>
                <c:pt idx="2">
                  <c:v>47638</c:v>
                </c:pt>
                <c:pt idx="3">
                  <c:v>48774</c:v>
                </c:pt>
                <c:pt idx="4">
                  <c:v>47382</c:v>
                </c:pt>
                <c:pt idx="5">
                  <c:v>49861</c:v>
                </c:pt>
                <c:pt idx="6">
                  <c:v>52801</c:v>
                </c:pt>
                <c:pt idx="7">
                  <c:v>52446</c:v>
                </c:pt>
                <c:pt idx="8">
                  <c:v>48589</c:v>
                </c:pt>
                <c:pt idx="9">
                  <c:v>51511</c:v>
                </c:pt>
                <c:pt idx="10">
                  <c:v>54066</c:v>
                </c:pt>
              </c:numCache>
            </c:numRef>
          </c:val>
          <c:smooth val="0"/>
          <c:extLst>
            <c:ext xmlns:c16="http://schemas.microsoft.com/office/drawing/2014/chart" uri="{C3380CC4-5D6E-409C-BE32-E72D297353CC}">
              <c16:uniqueId val="{00000003-2B53-4992-AC2A-BE3DAA4098D7}"/>
            </c:ext>
          </c:extLst>
        </c:ser>
        <c:dLbls>
          <c:showLegendKey val="0"/>
          <c:showVal val="0"/>
          <c:showCatName val="0"/>
          <c:showSerName val="0"/>
          <c:showPercent val="0"/>
          <c:showBubbleSize val="0"/>
        </c:dLbls>
        <c:marker val="1"/>
        <c:smooth val="0"/>
        <c:axId val="85959808"/>
        <c:axId val="85961344"/>
      </c:lineChart>
      <c:catAx>
        <c:axId val="85959808"/>
        <c:scaling>
          <c:orientation val="minMax"/>
        </c:scaling>
        <c:delete val="0"/>
        <c:axPos val="b"/>
        <c:numFmt formatCode="General" sourceLinked="1"/>
        <c:majorTickMark val="out"/>
        <c:minorTickMark val="none"/>
        <c:tickLblPos val="nextTo"/>
        <c:txPr>
          <a:bodyPr rot="0" vert="horz"/>
          <a:lstStyle/>
          <a:p>
            <a:pPr>
              <a:defRPr sz="1100" b="0" i="0" u="none" strike="noStrike" baseline="0">
                <a:solidFill>
                  <a:srgbClr val="000000"/>
                </a:solidFill>
                <a:latin typeface="Arial" pitchFamily="34" charset="0"/>
                <a:ea typeface="Calibri"/>
                <a:cs typeface="Arial" pitchFamily="34" charset="0"/>
              </a:defRPr>
            </a:pPr>
            <a:endParaRPr lang="en-US"/>
          </a:p>
        </c:txPr>
        <c:crossAx val="85961344"/>
        <c:crosses val="autoZero"/>
        <c:auto val="1"/>
        <c:lblAlgn val="ctr"/>
        <c:lblOffset val="100"/>
        <c:noMultiLvlLbl val="0"/>
      </c:catAx>
      <c:valAx>
        <c:axId val="85961344"/>
        <c:scaling>
          <c:orientation val="minMax"/>
        </c:scaling>
        <c:delete val="0"/>
        <c:axPos val="l"/>
        <c:majorGridlines>
          <c:spPr>
            <a:ln>
              <a:solidFill>
                <a:schemeClr val="bg1">
                  <a:lumMod val="75000"/>
                </a:schemeClr>
              </a:solidFill>
            </a:ln>
          </c:spPr>
        </c:majorGridlines>
        <c:title>
          <c:tx>
            <c:rich>
              <a:bodyPr/>
              <a:lstStyle/>
              <a:p>
                <a:pPr>
                  <a:defRPr sz="1100" b="0" i="0" u="none" strike="noStrike" baseline="0">
                    <a:solidFill>
                      <a:sysClr val="windowText" lastClr="000000"/>
                    </a:solidFill>
                    <a:latin typeface="Calibri"/>
                    <a:ea typeface="Calibri"/>
                    <a:cs typeface="Calibri"/>
                  </a:defRPr>
                </a:pPr>
                <a:r>
                  <a:rPr lang="en-GB" sz="1200" b="1" i="0" u="none" strike="noStrike" baseline="0">
                    <a:solidFill>
                      <a:sysClr val="windowText" lastClr="000000"/>
                    </a:solidFill>
                    <a:latin typeface="Arial"/>
                    <a:cs typeface="Arial"/>
                  </a:rPr>
                  <a:t>Number of items</a:t>
                </a:r>
              </a:p>
              <a:p>
                <a:pPr>
                  <a:defRPr sz="1100" b="0" i="0" u="none" strike="noStrike" baseline="0">
                    <a:solidFill>
                      <a:sysClr val="windowText" lastClr="000000"/>
                    </a:solidFill>
                    <a:latin typeface="Calibri"/>
                    <a:ea typeface="Calibri"/>
                    <a:cs typeface="Calibri"/>
                  </a:defRPr>
                </a:pPr>
                <a:r>
                  <a:rPr lang="en-GB" sz="1200" b="1" i="0" u="none" strike="noStrike" baseline="0">
                    <a:solidFill>
                      <a:sysClr val="windowText" lastClr="000000"/>
                    </a:solidFill>
                    <a:latin typeface="Arial"/>
                    <a:cs typeface="Arial"/>
                  </a:rPr>
                  <a:t>(Thousnads)</a:t>
                </a:r>
              </a:p>
            </c:rich>
          </c:tx>
          <c:layout>
            <c:manualLayout>
              <c:xMode val="edge"/>
              <c:yMode val="edge"/>
              <c:x val="9.2630952380953532E-3"/>
              <c:y val="8.1677029360967227E-2"/>
            </c:manualLayout>
          </c:layout>
          <c:overlay val="0"/>
        </c:title>
        <c:numFmt formatCode="#,##0" sourceLinked="1"/>
        <c:majorTickMark val="out"/>
        <c:minorTickMark val="none"/>
        <c:tickLblPos val="nextTo"/>
        <c:spPr>
          <a:ln>
            <a:solidFill>
              <a:schemeClr val="bg1">
                <a:lumMod val="50000"/>
              </a:schemeClr>
            </a:solidFill>
          </a:ln>
        </c:spPr>
        <c:txPr>
          <a:bodyPr rot="0" vert="horz"/>
          <a:lstStyle/>
          <a:p>
            <a:pPr>
              <a:defRPr sz="1200" b="0" i="0" u="none" strike="noStrike" baseline="0">
                <a:solidFill>
                  <a:srgbClr val="000000"/>
                </a:solidFill>
                <a:latin typeface="Arial" pitchFamily="34" charset="0"/>
                <a:ea typeface="Calibri"/>
                <a:cs typeface="Arial" pitchFamily="34" charset="0"/>
              </a:defRPr>
            </a:pPr>
            <a:endParaRPr lang="en-US"/>
          </a:p>
        </c:txPr>
        <c:crossAx val="85959808"/>
        <c:crosses val="autoZero"/>
        <c:crossBetween val="between"/>
        <c:dispUnits>
          <c:builtInUnit val="thousands"/>
        </c:dispUnits>
      </c:valAx>
      <c:spPr>
        <a:ln>
          <a:noFill/>
        </a:ln>
      </c:spPr>
    </c:plotArea>
    <c:legend>
      <c:legendPos val="r"/>
      <c:layout>
        <c:manualLayout>
          <c:xMode val="edge"/>
          <c:yMode val="edge"/>
          <c:x val="0.10050579252238022"/>
          <c:y val="0.83546747265400501"/>
          <c:w val="0.88252014218009489"/>
          <c:h val="0.14429245826137169"/>
        </c:manualLayout>
      </c:layout>
      <c:overlay val="0"/>
      <c:txPr>
        <a:bodyPr/>
        <a:lstStyle/>
        <a:p>
          <a:pPr>
            <a:defRPr sz="1200" b="0" i="0" u="none" strike="noStrike" baseline="0">
              <a:solidFill>
                <a:srgbClr val="000000"/>
              </a:solidFill>
              <a:latin typeface="Arial" pitchFamily="34" charset="0"/>
              <a:ea typeface="Calibri"/>
              <a:cs typeface="Arial" pitchFamily="34" charset="0"/>
            </a:defRPr>
          </a:pPr>
          <a:endParaRPr lang="en-US"/>
        </a:p>
      </c:txPr>
    </c:legend>
    <c:plotVisOnly val="1"/>
    <c:dispBlanksAs val="gap"/>
    <c:showDLblsOverMax val="0"/>
  </c:chart>
  <c:spPr>
    <a:noFill/>
    <a:ln>
      <a:noFill/>
    </a:ln>
  </c:spPr>
  <c:txPr>
    <a:bodyPr/>
    <a:lstStyle/>
    <a:p>
      <a:pPr>
        <a:defRPr sz="1000" b="0" i="0" u="none" strike="noStrike" baseline="0">
          <a:solidFill>
            <a:srgbClr val="003366"/>
          </a:solidFill>
          <a:latin typeface="Calibri"/>
          <a:ea typeface="Calibri"/>
          <a:cs typeface="Calibri"/>
        </a:defRPr>
      </a:pPr>
      <a:endParaRPr lang="en-US"/>
    </a:p>
  </c:txPr>
  <c:printSettings>
    <c:headerFooter/>
    <c:pageMargins b="0.75000000000000433" l="0.70000000000000062" r="0.70000000000000062" t="0.750000000000004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6018518518541"/>
          <c:y val="3.8550415573053415E-2"/>
          <c:w val="0.85343788580246405"/>
          <c:h val="0.73904800962380479"/>
        </c:manualLayout>
      </c:layout>
      <c:lineChart>
        <c:grouping val="standard"/>
        <c:varyColors val="0"/>
        <c:ser>
          <c:idx val="0"/>
          <c:order val="0"/>
          <c:tx>
            <c:strRef>
              <c:f>'Chart Data'!$B$1</c:f>
              <c:strCache>
                <c:ptCount val="1"/>
                <c:pt idx="0">
                  <c:v>Acamprosate Calcium</c:v>
                </c:pt>
              </c:strCache>
            </c:strRef>
          </c:tx>
          <c:spPr>
            <a:ln>
              <a:solidFill>
                <a:schemeClr val="accent3"/>
              </a:solidFill>
            </a:ln>
          </c:spPr>
          <c:marker>
            <c:symbol val="diamond"/>
            <c:size val="5"/>
            <c:spPr>
              <a:solidFill>
                <a:schemeClr val="accent3"/>
              </a:solidFill>
              <a:ln>
                <a:solidFill>
                  <a:schemeClr val="accent3"/>
                </a:solidFill>
              </a:ln>
            </c:spPr>
          </c:marker>
          <c:cat>
            <c:strRef>
              <c:f>'Chart Data'!$A$2:$A$12</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'Chart Data'!$B$2:$B$12</c:f>
              <c:numCache>
                <c:formatCode>#,##0</c:formatCode>
                <c:ptCount val="11"/>
                <c:pt idx="0">
                  <c:v>425334.81000000075</c:v>
                </c:pt>
                <c:pt idx="1">
                  <c:v>436490.93000000069</c:v>
                </c:pt>
                <c:pt idx="2">
                  <c:v>477279.24999998498</c:v>
                </c:pt>
                <c:pt idx="3">
                  <c:v>590240.23999998404</c:v>
                </c:pt>
                <c:pt idx="4">
                  <c:v>627614.93000002578</c:v>
                </c:pt>
                <c:pt idx="5">
                  <c:v>672679.00000006426</c:v>
                </c:pt>
                <c:pt idx="6">
                  <c:v>712323.97000000533</c:v>
                </c:pt>
                <c:pt idx="7">
                  <c:v>747691.53000000527</c:v>
                </c:pt>
                <c:pt idx="8">
                  <c:v>791197.33000000601</c:v>
                </c:pt>
                <c:pt idx="9">
                  <c:v>795882.35000000929</c:v>
                </c:pt>
                <c:pt idx="10">
                  <c:v>924704.96000003209</c:v>
                </c:pt>
              </c:numCache>
            </c:numRef>
          </c:val>
          <c:smooth val="0"/>
          <c:extLst>
            <c:ext xmlns:c16="http://schemas.microsoft.com/office/drawing/2014/chart" uri="{C3380CC4-5D6E-409C-BE32-E72D297353CC}">
              <c16:uniqueId val="{00000000-757F-4D9E-9614-11EB60DDC2F1}"/>
            </c:ext>
          </c:extLst>
        </c:ser>
        <c:ser>
          <c:idx val="1"/>
          <c:order val="1"/>
          <c:tx>
            <c:strRef>
              <c:f>'Chart Data'!$C$1</c:f>
              <c:strCache>
                <c:ptCount val="1"/>
                <c:pt idx="0">
                  <c:v>Disulfiram</c:v>
                </c:pt>
              </c:strCache>
            </c:strRef>
          </c:tx>
          <c:spPr>
            <a:ln>
              <a:solidFill>
                <a:schemeClr val="tx2"/>
              </a:solidFill>
            </a:ln>
          </c:spPr>
          <c:marker>
            <c:symbol val="x"/>
            <c:size val="5"/>
            <c:spPr>
              <a:noFill/>
              <a:ln>
                <a:solidFill>
                  <a:schemeClr val="tx2"/>
                </a:solidFill>
              </a:ln>
            </c:spPr>
          </c:marker>
          <c:cat>
            <c:strRef>
              <c:f>'Chart Data'!$A$2:$A$12</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'Chart Data'!$C$2:$C$12</c:f>
              <c:numCache>
                <c:formatCode>#,##0</c:formatCode>
                <c:ptCount val="11"/>
                <c:pt idx="0">
                  <c:v>468197.79000007873</c:v>
                </c:pt>
                <c:pt idx="1">
                  <c:v>464647.22000008856</c:v>
                </c:pt>
                <c:pt idx="2">
                  <c:v>465187.66000008985</c:v>
                </c:pt>
                <c:pt idx="3">
                  <c:v>449999.98000008659</c:v>
                </c:pt>
                <c:pt idx="4">
                  <c:v>444057.70000000153</c:v>
                </c:pt>
                <c:pt idx="5">
                  <c:v>517109.76000000356</c:v>
                </c:pt>
                <c:pt idx="6">
                  <c:v>969220.35999995051</c:v>
                </c:pt>
                <c:pt idx="7">
                  <c:v>1540905.2099999841</c:v>
                </c:pt>
                <c:pt idx="8">
                  <c:v>1277300.1999999902</c:v>
                </c:pt>
                <c:pt idx="9">
                  <c:v>1561343.4899999886</c:v>
                </c:pt>
                <c:pt idx="10">
                  <c:v>1734213.36</c:v>
                </c:pt>
              </c:numCache>
            </c:numRef>
          </c:val>
          <c:smooth val="0"/>
          <c:extLst>
            <c:ext xmlns:c16="http://schemas.microsoft.com/office/drawing/2014/chart" uri="{C3380CC4-5D6E-409C-BE32-E72D297353CC}">
              <c16:uniqueId val="{00000001-757F-4D9E-9614-11EB60DDC2F1}"/>
            </c:ext>
          </c:extLst>
        </c:ser>
        <c:ser>
          <c:idx val="2"/>
          <c:order val="2"/>
          <c:tx>
            <c:strRef>
              <c:f>'Chart Data'!$D$1</c:f>
              <c:strCache>
                <c:ptCount val="1"/>
                <c:pt idx="0">
                  <c:v>Nalmefene</c:v>
                </c:pt>
              </c:strCache>
            </c:strRef>
          </c:tx>
          <c:spPr>
            <a:ln>
              <a:solidFill>
                <a:schemeClr val="accent1"/>
              </a:solidFill>
            </a:ln>
          </c:spPr>
          <c:marker>
            <c:symbol val="square"/>
            <c:size val="5"/>
            <c:spPr>
              <a:solidFill>
                <a:schemeClr val="accent1"/>
              </a:solidFill>
              <a:ln>
                <a:solidFill>
                  <a:schemeClr val="accent1"/>
                </a:solidFill>
              </a:ln>
            </c:spPr>
          </c:marker>
          <c:cat>
            <c:strRef>
              <c:f>'Chart Data'!$A$2:$A$12</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'Chart Data'!$B$36:$L$36</c:f>
              <c:numCache>
                <c:formatCode>#,##0</c:formatCode>
                <c:ptCount val="11"/>
                <c:pt idx="4">
                  <c:v>6511.4700000000057</c:v>
                </c:pt>
                <c:pt idx="5">
                  <c:v>33981.449999999822</c:v>
                </c:pt>
                <c:pt idx="6" formatCode="General">
                  <c:v>31027.199999999964</c:v>
                </c:pt>
                <c:pt idx="7" formatCode="General">
                  <c:v>19746.510000000002</c:v>
                </c:pt>
                <c:pt idx="8">
                  <c:v>19216.259999999995</c:v>
                </c:pt>
                <c:pt idx="9" formatCode="0">
                  <c:v>12071.520000000008</c:v>
                </c:pt>
                <c:pt idx="10" formatCode="0.00">
                  <c:v>10350.48</c:v>
                </c:pt>
              </c:numCache>
            </c:numRef>
          </c:val>
          <c:smooth val="0"/>
          <c:extLst>
            <c:ext xmlns:c16="http://schemas.microsoft.com/office/drawing/2014/chart" uri="{C3380CC4-5D6E-409C-BE32-E72D297353CC}">
              <c16:uniqueId val="{00000002-757F-4D9E-9614-11EB60DDC2F1}"/>
            </c:ext>
          </c:extLst>
        </c:ser>
        <c:ser>
          <c:idx val="3"/>
          <c:order val="3"/>
          <c:tx>
            <c:v>Total</c:v>
          </c:tx>
          <c:spPr>
            <a:ln>
              <a:solidFill>
                <a:schemeClr val="tx1"/>
              </a:solidFill>
            </a:ln>
          </c:spPr>
          <c:marker>
            <c:symbol val="none"/>
          </c:marker>
          <c:cat>
            <c:strRef>
              <c:f>'Chart Data'!$A$2:$A$12</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'Table 2 - Summary Data'!$C$16:$M$16</c:f>
              <c:numCache>
                <c:formatCode>#,##0</c:formatCode>
                <c:ptCount val="11"/>
                <c:pt idx="0">
                  <c:v>893532.60000007949</c:v>
                </c:pt>
                <c:pt idx="1">
                  <c:v>901138.15000008931</c:v>
                </c:pt>
                <c:pt idx="2">
                  <c:v>942466.91000007489</c:v>
                </c:pt>
                <c:pt idx="3">
                  <c:v>1040240.2200000706</c:v>
                </c:pt>
                <c:pt idx="4">
                  <c:v>1078184.1000000273</c:v>
                </c:pt>
                <c:pt idx="5">
                  <c:v>1223770</c:v>
                </c:pt>
                <c:pt idx="6">
                  <c:v>1712571.5299999558</c:v>
                </c:pt>
                <c:pt idx="7">
                  <c:v>2308343.2499999893</c:v>
                </c:pt>
                <c:pt idx="8">
                  <c:v>2087713.7899999961</c:v>
                </c:pt>
                <c:pt idx="9">
                  <c:v>2369297.359999998</c:v>
                </c:pt>
                <c:pt idx="10">
                  <c:v>2669268.7999999956</c:v>
                </c:pt>
              </c:numCache>
            </c:numRef>
          </c:val>
          <c:smooth val="0"/>
          <c:extLst>
            <c:ext xmlns:c16="http://schemas.microsoft.com/office/drawing/2014/chart" uri="{C3380CC4-5D6E-409C-BE32-E72D297353CC}">
              <c16:uniqueId val="{00000003-757F-4D9E-9614-11EB60DDC2F1}"/>
            </c:ext>
          </c:extLst>
        </c:ser>
        <c:dLbls>
          <c:showLegendKey val="0"/>
          <c:showVal val="0"/>
          <c:showCatName val="0"/>
          <c:showSerName val="0"/>
          <c:showPercent val="0"/>
          <c:showBubbleSize val="0"/>
        </c:dLbls>
        <c:marker val="1"/>
        <c:smooth val="0"/>
        <c:axId val="87331968"/>
        <c:axId val="87333504"/>
      </c:lineChart>
      <c:catAx>
        <c:axId val="87331968"/>
        <c:scaling>
          <c:orientation val="minMax"/>
        </c:scaling>
        <c:delete val="0"/>
        <c:axPos val="b"/>
        <c:numFmt formatCode="General" sourceLinked="1"/>
        <c:majorTickMark val="out"/>
        <c:minorTickMark val="none"/>
        <c:tickLblPos val="nextTo"/>
        <c:txPr>
          <a:bodyPr rot="0" vert="horz"/>
          <a:lstStyle/>
          <a:p>
            <a:pPr>
              <a:defRPr sz="1100">
                <a:solidFill>
                  <a:srgbClr val="000000"/>
                </a:solidFill>
              </a:defRPr>
            </a:pPr>
            <a:endParaRPr lang="en-US"/>
          </a:p>
        </c:txPr>
        <c:crossAx val="87333504"/>
        <c:crosses val="autoZero"/>
        <c:auto val="1"/>
        <c:lblAlgn val="ctr"/>
        <c:lblOffset val="100"/>
        <c:noMultiLvlLbl val="0"/>
      </c:catAx>
      <c:valAx>
        <c:axId val="87333504"/>
        <c:scaling>
          <c:orientation val="minMax"/>
        </c:scaling>
        <c:delete val="0"/>
        <c:axPos val="l"/>
        <c:majorGridlines>
          <c:spPr>
            <a:ln>
              <a:solidFill>
                <a:schemeClr val="bg1">
                  <a:lumMod val="75000"/>
                </a:schemeClr>
              </a:solidFill>
            </a:ln>
          </c:spPr>
        </c:majorGridlines>
        <c:title>
          <c:tx>
            <c:rich>
              <a:bodyPr/>
              <a:lstStyle/>
              <a:p>
                <a:pPr>
                  <a:defRPr sz="1200"/>
                </a:pPr>
                <a:r>
                  <a:rPr lang="en-GB" sz="1200" b="1">
                    <a:solidFill>
                      <a:srgbClr val="000000"/>
                    </a:solidFill>
                  </a:rPr>
                  <a:t>Gross Ingredient Cost £</a:t>
                </a:r>
              </a:p>
              <a:p>
                <a:pPr>
                  <a:defRPr sz="1200"/>
                </a:pPr>
                <a:r>
                  <a:rPr lang="en-GB" sz="1200" b="1">
                    <a:solidFill>
                      <a:srgbClr val="000000"/>
                    </a:solidFill>
                  </a:rPr>
                  <a:t>(Thousands)</a:t>
                </a:r>
              </a:p>
            </c:rich>
          </c:tx>
          <c:layout>
            <c:manualLayout>
              <c:xMode val="edge"/>
              <c:yMode val="edge"/>
              <c:x val="9.9274249783771768E-3"/>
              <c:y val="0.1331176181102362"/>
            </c:manualLayout>
          </c:layout>
          <c:overlay val="0"/>
        </c:title>
        <c:numFmt formatCode="#,##0" sourceLinked="1"/>
        <c:majorTickMark val="out"/>
        <c:minorTickMark val="none"/>
        <c:tickLblPos val="nextTo"/>
        <c:spPr>
          <a:ln>
            <a:solidFill>
              <a:schemeClr val="bg1">
                <a:lumMod val="50000"/>
              </a:schemeClr>
            </a:solidFill>
          </a:ln>
        </c:spPr>
        <c:txPr>
          <a:bodyPr rot="0" vert="horz"/>
          <a:lstStyle/>
          <a:p>
            <a:pPr>
              <a:defRPr sz="1200">
                <a:solidFill>
                  <a:srgbClr val="000000"/>
                </a:solidFill>
              </a:defRPr>
            </a:pPr>
            <a:endParaRPr lang="en-US"/>
          </a:p>
        </c:txPr>
        <c:crossAx val="87331968"/>
        <c:crosses val="autoZero"/>
        <c:crossBetween val="between"/>
        <c:dispUnits>
          <c:builtInUnit val="thousands"/>
        </c:dispUnits>
      </c:valAx>
    </c:plotArea>
    <c:legend>
      <c:legendPos val="r"/>
      <c:layout>
        <c:manualLayout>
          <c:xMode val="edge"/>
          <c:yMode val="edge"/>
          <c:x val="0.11698854660347548"/>
          <c:y val="0.85373466435185263"/>
          <c:w val="0.86211690363349558"/>
          <c:h val="0.14351268591426161"/>
        </c:manualLayout>
      </c:layout>
      <c:overlay val="0"/>
      <c:txPr>
        <a:bodyPr/>
        <a:lstStyle/>
        <a:p>
          <a:pPr>
            <a:defRPr sz="1200">
              <a:solidFill>
                <a:srgbClr val="000000"/>
              </a:solidFill>
            </a:defRPr>
          </a:pPr>
          <a:endParaRPr lang="en-US"/>
        </a:p>
      </c:txPr>
    </c:legend>
    <c:plotVisOnly val="1"/>
    <c:dispBlanksAs val="gap"/>
    <c:showDLblsOverMax val="0"/>
  </c:chart>
  <c:spPr>
    <a:ln>
      <a:noFill/>
    </a:ln>
  </c:spPr>
  <c:txPr>
    <a:bodyPr/>
    <a:lstStyle/>
    <a:p>
      <a:pPr>
        <a:defRPr sz="1000" b="0" i="0" u="none" strike="noStrike" baseline="0">
          <a:solidFill>
            <a:srgbClr val="003366"/>
          </a:solidFill>
          <a:latin typeface="Arial" pitchFamily="34" charset="0"/>
          <a:ea typeface="Calibri"/>
          <a:cs typeface="Arial" pitchFamily="34" charset="0"/>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450500263296565E-2"/>
          <c:y val="4.7434818481848183E-2"/>
          <c:w val="0.90091916798314919"/>
          <c:h val="0.60969911991199466"/>
        </c:manualLayout>
      </c:layout>
      <c:barChart>
        <c:barDir val="col"/>
        <c:grouping val="clustered"/>
        <c:varyColors val="0"/>
        <c:ser>
          <c:idx val="0"/>
          <c:order val="0"/>
          <c:tx>
            <c:strRef>
              <c:f>'Chart Data'!$B$15</c:f>
              <c:strCache>
                <c:ptCount val="1"/>
                <c:pt idx="0">
                  <c:v>2009/10</c:v>
                </c:pt>
              </c:strCache>
            </c:strRef>
          </c:tx>
          <c:spPr>
            <a:solidFill>
              <a:schemeClr val="tx1"/>
            </a:solidFill>
            <a:ln>
              <a:solidFill>
                <a:srgbClr val="092869"/>
              </a:solidFill>
            </a:ln>
          </c:spPr>
          <c:invertIfNegative val="0"/>
          <c:cat>
            <c:strRef>
              <c:f>'Chart Data'!$A$16:$A$29</c:f>
              <c:strCache>
                <c:ptCount val="14"/>
                <c:pt idx="0">
                  <c:v>Ayrshire &amp; Arran</c:v>
                </c:pt>
                <c:pt idx="1">
                  <c:v>Borders</c:v>
                </c:pt>
                <c:pt idx="2">
                  <c:v>Dumfries &amp; Galloway</c:v>
                </c:pt>
                <c:pt idx="3">
                  <c:v>Fife</c:v>
                </c:pt>
                <c:pt idx="4">
                  <c:v>Forth Valley</c:v>
                </c:pt>
                <c:pt idx="5">
                  <c:v>Grampian</c:v>
                </c:pt>
                <c:pt idx="6">
                  <c:v>Greater Glasgow &amp; Clyde</c:v>
                </c:pt>
                <c:pt idx="7">
                  <c:v>Highland</c:v>
                </c:pt>
                <c:pt idx="8">
                  <c:v>Lanarkshire</c:v>
                </c:pt>
                <c:pt idx="9">
                  <c:v>Lothian</c:v>
                </c:pt>
                <c:pt idx="10">
                  <c:v>Orkney</c:v>
                </c:pt>
                <c:pt idx="11">
                  <c:v>Shetland</c:v>
                </c:pt>
                <c:pt idx="12">
                  <c:v>Tayside</c:v>
                </c:pt>
                <c:pt idx="13">
                  <c:v>Western Isles</c:v>
                </c:pt>
              </c:strCache>
            </c:strRef>
          </c:cat>
          <c:val>
            <c:numRef>
              <c:f>'Chart Data'!$B$16:$B$29</c:f>
              <c:numCache>
                <c:formatCode>#,##0.0000</c:formatCode>
                <c:ptCount val="14"/>
                <c:pt idx="0">
                  <c:v>8.1523641649054852</c:v>
                </c:pt>
                <c:pt idx="1">
                  <c:v>9.2101231120228348</c:v>
                </c:pt>
                <c:pt idx="2">
                  <c:v>9.6331069009495529</c:v>
                </c:pt>
                <c:pt idx="3">
                  <c:v>6.5587024811774342</c:v>
                </c:pt>
                <c:pt idx="4">
                  <c:v>9.31824878744834</c:v>
                </c:pt>
                <c:pt idx="5">
                  <c:v>5.8194510939540249</c:v>
                </c:pt>
                <c:pt idx="6">
                  <c:v>9.2504667552196729</c:v>
                </c:pt>
                <c:pt idx="7">
                  <c:v>9.2792389270637656</c:v>
                </c:pt>
                <c:pt idx="8">
                  <c:v>11.864789729574495</c:v>
                </c:pt>
                <c:pt idx="9">
                  <c:v>10.108545129498237</c:v>
                </c:pt>
                <c:pt idx="10">
                  <c:v>5.4181505570034041</c:v>
                </c:pt>
                <c:pt idx="11">
                  <c:v>6.13737733060157</c:v>
                </c:pt>
                <c:pt idx="12">
                  <c:v>10.722112372783869</c:v>
                </c:pt>
                <c:pt idx="13">
                  <c:v>8.777720200293313</c:v>
                </c:pt>
              </c:numCache>
            </c:numRef>
          </c:val>
          <c:extLst>
            <c:ext xmlns:c16="http://schemas.microsoft.com/office/drawing/2014/chart" uri="{C3380CC4-5D6E-409C-BE32-E72D297353CC}">
              <c16:uniqueId val="{00000000-63DE-47EB-8AE0-0DA68E22FA31}"/>
            </c:ext>
          </c:extLst>
        </c:ser>
        <c:ser>
          <c:idx val="1"/>
          <c:order val="1"/>
          <c:tx>
            <c:strRef>
              <c:f>'Chart Data'!$C$15</c:f>
              <c:strCache>
                <c:ptCount val="1"/>
                <c:pt idx="0">
                  <c:v>2019/20</c:v>
                </c:pt>
              </c:strCache>
            </c:strRef>
          </c:tx>
          <c:spPr>
            <a:solidFill>
              <a:schemeClr val="tx2"/>
            </a:solidFill>
            <a:ln w="3175">
              <a:solidFill>
                <a:srgbClr val="000000"/>
              </a:solidFill>
            </a:ln>
          </c:spPr>
          <c:invertIfNegative val="0"/>
          <c:cat>
            <c:strRef>
              <c:f>'Chart Data'!$A$16:$A$29</c:f>
              <c:strCache>
                <c:ptCount val="14"/>
                <c:pt idx="0">
                  <c:v>Ayrshire &amp; Arran</c:v>
                </c:pt>
                <c:pt idx="1">
                  <c:v>Borders</c:v>
                </c:pt>
                <c:pt idx="2">
                  <c:v>Dumfries &amp; Galloway</c:v>
                </c:pt>
                <c:pt idx="3">
                  <c:v>Fife</c:v>
                </c:pt>
                <c:pt idx="4">
                  <c:v>Forth Valley</c:v>
                </c:pt>
                <c:pt idx="5">
                  <c:v>Grampian</c:v>
                </c:pt>
                <c:pt idx="6">
                  <c:v>Greater Glasgow &amp; Clyde</c:v>
                </c:pt>
                <c:pt idx="7">
                  <c:v>Highland</c:v>
                </c:pt>
                <c:pt idx="8">
                  <c:v>Lanarkshire</c:v>
                </c:pt>
                <c:pt idx="9">
                  <c:v>Lothian</c:v>
                </c:pt>
                <c:pt idx="10">
                  <c:v>Orkney</c:v>
                </c:pt>
                <c:pt idx="11">
                  <c:v>Shetland</c:v>
                </c:pt>
                <c:pt idx="12">
                  <c:v>Tayside</c:v>
                </c:pt>
                <c:pt idx="13">
                  <c:v>Western Isles</c:v>
                </c:pt>
              </c:strCache>
            </c:strRef>
          </c:cat>
          <c:val>
            <c:numRef>
              <c:f>'Chart Data'!$C$16:$C$29</c:f>
              <c:numCache>
                <c:formatCode>#,##0.0000</c:formatCode>
                <c:ptCount val="14"/>
                <c:pt idx="0">
                  <c:v>8.8220160729655959</c:v>
                </c:pt>
                <c:pt idx="1">
                  <c:v>7.212138908291279</c:v>
                </c:pt>
                <c:pt idx="2">
                  <c:v>12.201430067401606</c:v>
                </c:pt>
                <c:pt idx="3">
                  <c:v>6.2204836910893855</c:v>
                </c:pt>
                <c:pt idx="4">
                  <c:v>6.3175017261452036</c:v>
                </c:pt>
                <c:pt idx="5">
                  <c:v>5.3351381389814492</c:v>
                </c:pt>
                <c:pt idx="6">
                  <c:v>11.762945514749577</c:v>
                </c:pt>
                <c:pt idx="7">
                  <c:v>6.6411493147156166</c:v>
                </c:pt>
                <c:pt idx="8">
                  <c:v>14.928517896929051</c:v>
                </c:pt>
                <c:pt idx="9">
                  <c:v>8.9410687237388711</c:v>
                </c:pt>
                <c:pt idx="10">
                  <c:v>3.894979094391064</c:v>
                </c:pt>
                <c:pt idx="11">
                  <c:v>6.1696418413781471</c:v>
                </c:pt>
                <c:pt idx="12">
                  <c:v>9.3833517269419939</c:v>
                </c:pt>
                <c:pt idx="13">
                  <c:v>9.8929558236312438</c:v>
                </c:pt>
              </c:numCache>
            </c:numRef>
          </c:val>
          <c:extLst>
            <c:ext xmlns:c16="http://schemas.microsoft.com/office/drawing/2014/chart" uri="{C3380CC4-5D6E-409C-BE32-E72D297353CC}">
              <c16:uniqueId val="{00000001-63DE-47EB-8AE0-0DA68E22FA31}"/>
            </c:ext>
          </c:extLst>
        </c:ser>
        <c:dLbls>
          <c:showLegendKey val="0"/>
          <c:showVal val="0"/>
          <c:showCatName val="0"/>
          <c:showSerName val="0"/>
          <c:showPercent val="0"/>
          <c:showBubbleSize val="0"/>
        </c:dLbls>
        <c:gapWidth val="150"/>
        <c:axId val="87721088"/>
        <c:axId val="87722624"/>
      </c:barChart>
      <c:lineChart>
        <c:grouping val="standard"/>
        <c:varyColors val="0"/>
        <c:ser>
          <c:idx val="2"/>
          <c:order val="2"/>
          <c:tx>
            <c:strRef>
              <c:f>'Chart Data'!$D$15</c:f>
              <c:strCache>
                <c:ptCount val="1"/>
                <c:pt idx="0">
                  <c:v>Scotland 2009/10</c:v>
                </c:pt>
              </c:strCache>
            </c:strRef>
          </c:tx>
          <c:spPr>
            <a:ln>
              <a:solidFill>
                <a:schemeClr val="tx1">
                  <a:lumMod val="75000"/>
                </a:schemeClr>
              </a:solidFill>
            </a:ln>
          </c:spPr>
          <c:marker>
            <c:symbol val="none"/>
          </c:marker>
          <c:val>
            <c:numRef>
              <c:f>'Chart Data'!$D$16:$D$29</c:f>
              <c:numCache>
                <c:formatCode>#,##0.0000</c:formatCode>
                <c:ptCount val="14"/>
                <c:pt idx="0">
                  <c:v>9.1330518913336576</c:v>
                </c:pt>
                <c:pt idx="1">
                  <c:v>9.1330518913336576</c:v>
                </c:pt>
                <c:pt idx="2">
                  <c:v>9.1330518913336576</c:v>
                </c:pt>
                <c:pt idx="3">
                  <c:v>9.1330518913336576</c:v>
                </c:pt>
                <c:pt idx="4">
                  <c:v>9.1330518913336576</c:v>
                </c:pt>
                <c:pt idx="5">
                  <c:v>9.1330518913336576</c:v>
                </c:pt>
                <c:pt idx="6">
                  <c:v>9.1330518913336576</c:v>
                </c:pt>
                <c:pt idx="7">
                  <c:v>9.1330518913336576</c:v>
                </c:pt>
                <c:pt idx="8">
                  <c:v>9.1330518913336576</c:v>
                </c:pt>
                <c:pt idx="9">
                  <c:v>9.1330518913336576</c:v>
                </c:pt>
                <c:pt idx="10">
                  <c:v>9.1330518913336576</c:v>
                </c:pt>
                <c:pt idx="11">
                  <c:v>9.1330518913336576</c:v>
                </c:pt>
                <c:pt idx="12">
                  <c:v>9.1330518913336576</c:v>
                </c:pt>
                <c:pt idx="13">
                  <c:v>9.1330518913336576</c:v>
                </c:pt>
              </c:numCache>
            </c:numRef>
          </c:val>
          <c:smooth val="0"/>
          <c:extLst>
            <c:ext xmlns:c16="http://schemas.microsoft.com/office/drawing/2014/chart" uri="{C3380CC4-5D6E-409C-BE32-E72D297353CC}">
              <c16:uniqueId val="{00000002-63DE-47EB-8AE0-0DA68E22FA31}"/>
            </c:ext>
          </c:extLst>
        </c:ser>
        <c:ser>
          <c:idx val="3"/>
          <c:order val="3"/>
          <c:tx>
            <c:strRef>
              <c:f>'Chart Data'!$E$15</c:f>
              <c:strCache>
                <c:ptCount val="1"/>
                <c:pt idx="0">
                  <c:v>Scotland 2019/20</c:v>
                </c:pt>
              </c:strCache>
            </c:strRef>
          </c:tx>
          <c:spPr>
            <a:ln>
              <a:solidFill>
                <a:schemeClr val="tx2"/>
              </a:solidFill>
            </a:ln>
          </c:spPr>
          <c:marker>
            <c:symbol val="none"/>
          </c:marker>
          <c:val>
            <c:numRef>
              <c:f>'Chart Data'!$E$16:$E$29</c:f>
              <c:numCache>
                <c:formatCode>#,##0.0000</c:formatCode>
                <c:ptCount val="14"/>
                <c:pt idx="0">
                  <c:v>9.4677539034443097</c:v>
                </c:pt>
                <c:pt idx="1">
                  <c:v>9.4677539034443097</c:v>
                </c:pt>
                <c:pt idx="2">
                  <c:v>9.4677539034443097</c:v>
                </c:pt>
                <c:pt idx="3">
                  <c:v>9.4677539034443097</c:v>
                </c:pt>
                <c:pt idx="4">
                  <c:v>9.4677539034443097</c:v>
                </c:pt>
                <c:pt idx="5">
                  <c:v>9.4677539034443097</c:v>
                </c:pt>
                <c:pt idx="6">
                  <c:v>9.4677539034443097</c:v>
                </c:pt>
                <c:pt idx="7">
                  <c:v>9.4677539034443097</c:v>
                </c:pt>
                <c:pt idx="8">
                  <c:v>9.4677539034443097</c:v>
                </c:pt>
                <c:pt idx="9">
                  <c:v>9.4677539034443097</c:v>
                </c:pt>
                <c:pt idx="10">
                  <c:v>9.4677539034443097</c:v>
                </c:pt>
                <c:pt idx="11">
                  <c:v>9.4677539034443097</c:v>
                </c:pt>
                <c:pt idx="12">
                  <c:v>9.4677539034443097</c:v>
                </c:pt>
                <c:pt idx="13">
                  <c:v>9.4677539034443097</c:v>
                </c:pt>
              </c:numCache>
            </c:numRef>
          </c:val>
          <c:smooth val="0"/>
          <c:extLst>
            <c:ext xmlns:c16="http://schemas.microsoft.com/office/drawing/2014/chart" uri="{C3380CC4-5D6E-409C-BE32-E72D297353CC}">
              <c16:uniqueId val="{00000003-63DE-47EB-8AE0-0DA68E22FA31}"/>
            </c:ext>
          </c:extLst>
        </c:ser>
        <c:dLbls>
          <c:showLegendKey val="0"/>
          <c:showVal val="0"/>
          <c:showCatName val="0"/>
          <c:showSerName val="0"/>
          <c:showPercent val="0"/>
          <c:showBubbleSize val="0"/>
        </c:dLbls>
        <c:marker val="1"/>
        <c:smooth val="0"/>
        <c:axId val="87721088"/>
        <c:axId val="87722624"/>
      </c:lineChart>
      <c:catAx>
        <c:axId val="87721088"/>
        <c:scaling>
          <c:orientation val="minMax"/>
        </c:scaling>
        <c:delete val="0"/>
        <c:axPos val="b"/>
        <c:numFmt formatCode="General" sourceLinked="1"/>
        <c:majorTickMark val="cross"/>
        <c:minorTickMark val="none"/>
        <c:tickLblPos val="nextTo"/>
        <c:spPr>
          <a:ln>
            <a:solidFill>
              <a:srgbClr val="000000"/>
            </a:solidFill>
          </a:ln>
        </c:spPr>
        <c:txPr>
          <a:bodyPr rot="-1800000" vert="horz"/>
          <a:lstStyle/>
          <a:p>
            <a:pPr>
              <a:defRPr sz="1000" b="0" i="0" u="none" strike="noStrike" baseline="0">
                <a:solidFill>
                  <a:srgbClr val="000000"/>
                </a:solidFill>
                <a:latin typeface="Arial" pitchFamily="34" charset="0"/>
                <a:ea typeface="Calibri"/>
                <a:cs typeface="Arial" pitchFamily="34" charset="0"/>
              </a:defRPr>
            </a:pPr>
            <a:endParaRPr lang="en-US"/>
          </a:p>
        </c:txPr>
        <c:crossAx val="87722624"/>
        <c:crosses val="autoZero"/>
        <c:auto val="1"/>
        <c:lblAlgn val="ctr"/>
        <c:lblOffset val="100"/>
        <c:noMultiLvlLbl val="0"/>
      </c:catAx>
      <c:valAx>
        <c:axId val="87722624"/>
        <c:scaling>
          <c:orientation val="minMax"/>
        </c:scaling>
        <c:delete val="0"/>
        <c:axPos val="l"/>
        <c:majorGridlines>
          <c:spPr>
            <a:ln>
              <a:solidFill>
                <a:schemeClr val="bg1">
                  <a:lumMod val="75000"/>
                </a:schemeClr>
              </a:solidFill>
            </a:ln>
          </c:spPr>
        </c:majorGridlines>
        <c:title>
          <c:tx>
            <c:rich>
              <a:bodyPr rot="-5400000" vert="horz"/>
              <a:lstStyle/>
              <a:p>
                <a:pPr>
                  <a:defRPr sz="1200">
                    <a:solidFill>
                      <a:srgbClr val="000000"/>
                    </a:solidFill>
                    <a:latin typeface="Arial" pitchFamily="34" charset="0"/>
                    <a:cs typeface="Arial" pitchFamily="34" charset="0"/>
                  </a:defRPr>
                </a:pPr>
                <a:r>
                  <a:rPr lang="en-GB" sz="1200" b="1" i="0" baseline="0">
                    <a:solidFill>
                      <a:srgbClr val="000000"/>
                    </a:solidFill>
                    <a:latin typeface="Arial" pitchFamily="34" charset="0"/>
                    <a:cs typeface="Arial" pitchFamily="34" charset="0"/>
                  </a:rPr>
                  <a:t>DDDs per 10,000 Pop / Day</a:t>
                </a:r>
                <a:endParaRPr lang="en-GB" sz="1200">
                  <a:solidFill>
                    <a:srgbClr val="000000"/>
                  </a:solidFill>
                  <a:latin typeface="Arial" pitchFamily="34" charset="0"/>
                  <a:cs typeface="Arial" pitchFamily="34" charset="0"/>
                </a:endParaRPr>
              </a:p>
            </c:rich>
          </c:tx>
          <c:layout>
            <c:manualLayout>
              <c:xMode val="edge"/>
              <c:yMode val="edge"/>
              <c:x val="1.6761058451816822E-2"/>
              <c:y val="8.5856160616062119E-2"/>
            </c:manualLayout>
          </c:layout>
          <c:overlay val="0"/>
        </c:title>
        <c:numFmt formatCode="#,##0" sourceLinked="0"/>
        <c:majorTickMark val="out"/>
        <c:minorTickMark val="none"/>
        <c:tickLblPos val="nextTo"/>
        <c:txPr>
          <a:bodyPr rot="0" vert="horz"/>
          <a:lstStyle/>
          <a:p>
            <a:pPr>
              <a:defRPr sz="1200" b="0" i="0" u="none" strike="noStrike" baseline="0">
                <a:solidFill>
                  <a:srgbClr val="000000"/>
                </a:solidFill>
                <a:latin typeface="Arial" pitchFamily="34" charset="0"/>
                <a:ea typeface="Calibri"/>
                <a:cs typeface="Arial" pitchFamily="34" charset="0"/>
              </a:defRPr>
            </a:pPr>
            <a:endParaRPr lang="en-US"/>
          </a:p>
        </c:txPr>
        <c:crossAx val="87721088"/>
        <c:crosses val="autoZero"/>
        <c:crossBetween val="between"/>
      </c:valAx>
    </c:plotArea>
    <c:legend>
      <c:legendPos val="r"/>
      <c:layout>
        <c:manualLayout>
          <c:xMode val="edge"/>
          <c:yMode val="edge"/>
          <c:x val="0.11436861506055818"/>
          <c:y val="0.91145847084708476"/>
          <c:w val="0.78531542917324859"/>
          <c:h val="8.7224147414741493E-2"/>
        </c:manualLayout>
      </c:layout>
      <c:overlay val="0"/>
      <c:txPr>
        <a:bodyPr/>
        <a:lstStyle/>
        <a:p>
          <a:pPr>
            <a:defRPr sz="1000" b="0" i="0" u="none" strike="noStrike" baseline="0">
              <a:solidFill>
                <a:srgbClr val="000000"/>
              </a:solidFill>
              <a:latin typeface="Arial" pitchFamily="34" charset="0"/>
              <a:ea typeface="Calibri"/>
              <a:cs typeface="Arial" pitchFamily="34" charset="0"/>
            </a:defRPr>
          </a:pPr>
          <a:endParaRPr lang="en-US"/>
        </a:p>
      </c:txPr>
    </c:legend>
    <c:plotVisOnly val="1"/>
    <c:dispBlanksAs val="gap"/>
    <c:showDLblsOverMax val="0"/>
  </c:chart>
  <c:spPr>
    <a:ln>
      <a:noFill/>
    </a:ln>
  </c:spPr>
  <c:txPr>
    <a:bodyPr/>
    <a:lstStyle/>
    <a:p>
      <a:pPr>
        <a:defRPr sz="1000" b="0" i="0" u="none" strike="noStrike" baseline="0">
          <a:solidFill>
            <a:srgbClr val="003366"/>
          </a:solidFill>
          <a:latin typeface="Calibri"/>
          <a:ea typeface="Calibri"/>
          <a:cs typeface="Calibri"/>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plotArea>
      <c:layout>
        <c:manualLayout>
          <c:layoutTarget val="inner"/>
          <c:xMode val="edge"/>
          <c:yMode val="edge"/>
          <c:x val="0.10979041600842562"/>
          <c:y val="4.3512377662636804E-2"/>
          <c:w val="0.8718183254344396"/>
          <c:h val="0.82028756476683506"/>
        </c:manualLayout>
      </c:layout>
      <c:barChart>
        <c:barDir val="col"/>
        <c:grouping val="clustered"/>
        <c:varyColors val="0"/>
        <c:ser>
          <c:idx val="4"/>
          <c:order val="0"/>
          <c:tx>
            <c:strRef>
              <c:f>'Table 1 - Patients'!$G$78</c:f>
              <c:strCache>
                <c:ptCount val="1"/>
              </c:strCache>
            </c:strRef>
          </c:tx>
          <c:spPr>
            <a:solidFill>
              <a:schemeClr val="tx1"/>
            </a:solidFill>
            <a:ln>
              <a:solidFill>
                <a:srgbClr val="092869"/>
              </a:solidFill>
            </a:ln>
            <a:effectLst/>
          </c:spPr>
          <c:invertIfNegative val="0"/>
          <c:cat>
            <c:strRef>
              <c:f>'Table 1 - Patients'!$B$79:$B$83</c:f>
              <c:strCache>
                <c:ptCount val="5"/>
                <c:pt idx="0">
                  <c:v>1 - Most Deprived</c:v>
                </c:pt>
                <c:pt idx="1">
                  <c:v>2</c:v>
                </c:pt>
                <c:pt idx="2">
                  <c:v>3</c:v>
                </c:pt>
                <c:pt idx="3">
                  <c:v>4</c:v>
                </c:pt>
                <c:pt idx="4">
                  <c:v>5 - Least Deprived</c:v>
                </c:pt>
              </c:strCache>
            </c:strRef>
          </c:cat>
          <c:val>
            <c:numRef>
              <c:f>'Table 1 - Patients'!$M$79:$M$83</c:f>
              <c:numCache>
                <c:formatCode>#,##0</c:formatCode>
                <c:ptCount val="5"/>
                <c:pt idx="0">
                  <c:v>3482</c:v>
                </c:pt>
                <c:pt idx="1">
                  <c:v>2229</c:v>
                </c:pt>
                <c:pt idx="2">
                  <c:v>1472</c:v>
                </c:pt>
                <c:pt idx="3">
                  <c:v>989</c:v>
                </c:pt>
                <c:pt idx="4" formatCode="General">
                  <c:v>676</c:v>
                </c:pt>
              </c:numCache>
            </c:numRef>
          </c:val>
          <c:extLst>
            <c:ext xmlns:c16="http://schemas.microsoft.com/office/drawing/2014/chart" uri="{C3380CC4-5D6E-409C-BE32-E72D297353CC}">
              <c16:uniqueId val="{00000000-EDB4-4AEC-9080-7FE1E258816A}"/>
            </c:ext>
          </c:extLst>
        </c:ser>
        <c:dLbls>
          <c:showLegendKey val="0"/>
          <c:showVal val="0"/>
          <c:showCatName val="0"/>
          <c:showSerName val="0"/>
          <c:showPercent val="0"/>
          <c:showBubbleSize val="0"/>
        </c:dLbls>
        <c:gapWidth val="167"/>
        <c:axId val="87742720"/>
        <c:axId val="87773568"/>
      </c:barChart>
      <c:catAx>
        <c:axId val="87742720"/>
        <c:scaling>
          <c:orientation val="minMax"/>
        </c:scaling>
        <c:delete val="0"/>
        <c:axPos val="b"/>
        <c:title>
          <c:tx>
            <c:rich>
              <a:bodyPr/>
              <a:lstStyle/>
              <a:p>
                <a:pPr>
                  <a:defRPr/>
                </a:pPr>
                <a:r>
                  <a:rPr lang="en-GB" sz="1200" b="1">
                    <a:solidFill>
                      <a:srgbClr val="000000"/>
                    </a:solidFill>
                    <a:latin typeface="Arial" pitchFamily="34" charset="0"/>
                    <a:cs typeface="Arial" pitchFamily="34" charset="0"/>
                  </a:rPr>
                  <a:t>SIMD Quintile</a:t>
                </a:r>
              </a:p>
            </c:rich>
          </c:tx>
          <c:overlay val="0"/>
        </c:title>
        <c:numFmt formatCode="General" sourceLinked="1"/>
        <c:majorTickMark val="out"/>
        <c:minorTickMark val="none"/>
        <c:tickLblPos val="nextTo"/>
        <c:spPr>
          <a:ln>
            <a:solidFill>
              <a:srgbClr val="000000"/>
            </a:solidFill>
          </a:ln>
        </c:spPr>
        <c:txPr>
          <a:bodyPr rot="0" vert="horz"/>
          <a:lstStyle/>
          <a:p>
            <a:pPr>
              <a:defRPr sz="1200" b="0" i="0" u="none" strike="noStrike" baseline="0">
                <a:solidFill>
                  <a:srgbClr val="000000"/>
                </a:solidFill>
                <a:latin typeface="Arial" pitchFamily="34" charset="0"/>
                <a:ea typeface="Calibri"/>
                <a:cs typeface="Arial" pitchFamily="34" charset="0"/>
              </a:defRPr>
            </a:pPr>
            <a:endParaRPr lang="en-US"/>
          </a:p>
        </c:txPr>
        <c:crossAx val="87773568"/>
        <c:crosses val="autoZero"/>
        <c:auto val="1"/>
        <c:lblAlgn val="ctr"/>
        <c:lblOffset val="100"/>
        <c:noMultiLvlLbl val="0"/>
      </c:catAx>
      <c:valAx>
        <c:axId val="87773568"/>
        <c:scaling>
          <c:orientation val="minMax"/>
        </c:scaling>
        <c:delete val="0"/>
        <c:axPos val="l"/>
        <c:majorGridlines>
          <c:spPr>
            <a:ln>
              <a:solidFill>
                <a:schemeClr val="bg1">
                  <a:lumMod val="75000"/>
                </a:schemeClr>
              </a:solidFill>
            </a:ln>
          </c:spPr>
        </c:majorGridlines>
        <c:title>
          <c:tx>
            <c:rich>
              <a:bodyPr rot="-5400000" vert="horz"/>
              <a:lstStyle/>
              <a:p>
                <a:pPr>
                  <a:defRPr sz="1200" b="1">
                    <a:solidFill>
                      <a:srgbClr val="000000"/>
                    </a:solidFill>
                    <a:latin typeface="Arial" pitchFamily="34" charset="0"/>
                    <a:cs typeface="Arial" pitchFamily="34" charset="0"/>
                  </a:defRPr>
                </a:pPr>
                <a:r>
                  <a:rPr lang="en-GB" sz="1200" b="1">
                    <a:solidFill>
                      <a:srgbClr val="000000"/>
                    </a:solidFill>
                    <a:latin typeface="Arial" pitchFamily="34" charset="0"/>
                    <a:cs typeface="Arial" pitchFamily="34" charset="0"/>
                  </a:rPr>
                  <a:t>Number</a:t>
                </a:r>
                <a:r>
                  <a:rPr lang="en-GB" sz="1200" b="1" baseline="0">
                    <a:solidFill>
                      <a:srgbClr val="000000"/>
                    </a:solidFill>
                    <a:latin typeface="Arial" pitchFamily="34" charset="0"/>
                    <a:cs typeface="Arial" pitchFamily="34" charset="0"/>
                  </a:rPr>
                  <a:t> of Patients</a:t>
                </a:r>
                <a:endParaRPr lang="en-GB" sz="1200" b="1">
                  <a:solidFill>
                    <a:srgbClr val="000000"/>
                  </a:solidFill>
                  <a:latin typeface="Arial" pitchFamily="34" charset="0"/>
                  <a:cs typeface="Arial" pitchFamily="34" charset="0"/>
                </a:endParaRPr>
              </a:p>
            </c:rich>
          </c:tx>
          <c:layout>
            <c:manualLayout>
              <c:xMode val="edge"/>
              <c:yMode val="edge"/>
              <c:x val="1.0031595576619277E-2"/>
              <c:y val="0.23793149107657036"/>
            </c:manualLayout>
          </c:layout>
          <c:overlay val="0"/>
        </c:title>
        <c:numFmt formatCode="#,##0" sourceLinked="1"/>
        <c:majorTickMark val="out"/>
        <c:minorTickMark val="none"/>
        <c:tickLblPos val="nextTo"/>
        <c:txPr>
          <a:bodyPr rot="0" vert="horz"/>
          <a:lstStyle/>
          <a:p>
            <a:pPr>
              <a:defRPr sz="1200" b="0" i="0" u="none" strike="noStrike" baseline="0">
                <a:solidFill>
                  <a:srgbClr val="000000"/>
                </a:solidFill>
                <a:latin typeface="Arial" pitchFamily="34" charset="0"/>
                <a:ea typeface="Calibri"/>
                <a:cs typeface="Arial" pitchFamily="34" charset="0"/>
              </a:defRPr>
            </a:pPr>
            <a:endParaRPr lang="en-US"/>
          </a:p>
        </c:txPr>
        <c:crossAx val="87742720"/>
        <c:crosses val="autoZero"/>
        <c:crossBetween val="between"/>
      </c:valAx>
    </c:plotArea>
    <c:plotVisOnly val="1"/>
    <c:dispBlanksAs val="gap"/>
    <c:showDLblsOverMax val="0"/>
  </c:chart>
  <c:spPr>
    <a:ln>
      <a:noFill/>
    </a:ln>
  </c:spPr>
  <c:txPr>
    <a:bodyPr/>
    <a:lstStyle/>
    <a:p>
      <a:pPr>
        <a:defRPr sz="1000" b="0" i="0" u="none" strike="noStrike" baseline="0">
          <a:solidFill>
            <a:srgbClr val="003366"/>
          </a:solidFill>
          <a:latin typeface="Calibri"/>
          <a:ea typeface="Calibri"/>
          <a:cs typeface="Calibri"/>
        </a:defRPr>
      </a:pPr>
      <a:endParaRPr lang="en-US"/>
    </a:p>
  </c:txPr>
  <c:printSettings>
    <c:headerFooter/>
    <c:pageMargins b="0.75000000000000389" l="0.70000000000000062" r="0.70000000000000062" t="0.750000000000003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29172" cy="796291"/>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29172" cy="7962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29172" cy="796291"/>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29172" cy="79629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29172" cy="796291"/>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29172" cy="79629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29172" cy="796291"/>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29172" cy="79629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29172" cy="796291"/>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29172" cy="79629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0</xdr:col>
      <xdr:colOff>49304</xdr:colOff>
      <xdr:row>52</xdr:row>
      <xdr:rowOff>117101</xdr:rowOff>
    </xdr:from>
    <xdr:to>
      <xdr:col>13</xdr:col>
      <xdr:colOff>92539</xdr:colOff>
      <xdr:row>73</xdr:row>
      <xdr:rowOff>29395</xdr:rowOff>
    </xdr:to>
    <xdr:graphicFrame macro="">
      <xdr:nvGraphicFramePr>
        <xdr:cNvPr id="87875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xdr:colOff>
      <xdr:row>11</xdr:row>
      <xdr:rowOff>10085</xdr:rowOff>
    </xdr:from>
    <xdr:to>
      <xdr:col>13</xdr:col>
      <xdr:colOff>119434</xdr:colOff>
      <xdr:row>29</xdr:row>
      <xdr:rowOff>55085</xdr:rowOff>
    </xdr:to>
    <xdr:graphicFrame macro="">
      <xdr:nvGraphicFramePr>
        <xdr:cNvPr id="87875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15128</xdr:colOff>
      <xdr:row>31</xdr:row>
      <xdr:rowOff>152960</xdr:rowOff>
    </xdr:from>
    <xdr:to>
      <xdr:col>13</xdr:col>
      <xdr:colOff>58363</xdr:colOff>
      <xdr:row>49</xdr:row>
      <xdr:rowOff>179960</xdr:rowOff>
    </xdr:to>
    <xdr:graphicFrame macro="">
      <xdr:nvGraphicFramePr>
        <xdr:cNvPr id="87875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2802</xdr:colOff>
      <xdr:row>98</xdr:row>
      <xdr:rowOff>116354</xdr:rowOff>
    </xdr:from>
    <xdr:to>
      <xdr:col>13</xdr:col>
      <xdr:colOff>46037</xdr:colOff>
      <xdr:row>117</xdr:row>
      <xdr:rowOff>132854</xdr:rowOff>
    </xdr:to>
    <xdr:graphicFrame macro="">
      <xdr:nvGraphicFramePr>
        <xdr:cNvPr id="87875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48746</xdr:colOff>
      <xdr:row>76</xdr:row>
      <xdr:rowOff>143437</xdr:rowOff>
    </xdr:from>
    <xdr:to>
      <xdr:col>13</xdr:col>
      <xdr:colOff>91981</xdr:colOff>
      <xdr:row>94</xdr:row>
      <xdr:rowOff>188437</xdr:rowOff>
    </xdr:to>
    <xdr:graphicFrame macro="">
      <xdr:nvGraphicFramePr>
        <xdr:cNvPr id="8787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0</xdr:col>
      <xdr:colOff>0</xdr:colOff>
      <xdr:row>0</xdr:row>
      <xdr:rowOff>0</xdr:rowOff>
    </xdr:from>
    <xdr:ext cx="1929172" cy="796291"/>
    <xdr:pic>
      <xdr:nvPicPr>
        <xdr:cNvPr id="9" name="Picture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0"/>
          <a:ext cx="1929172" cy="796291"/>
        </a:xfrm>
        <a:prstGeom prst="rect">
          <a:avLst/>
        </a:prstGeom>
      </xdr:spPr>
    </xdr:pic>
    <xdr:clientData/>
  </xdr:oneCellAnchor>
</xdr:wsDr>
</file>

<file path=xl/drawings/drawing7.xml><?xml version="1.0" encoding="utf-8"?>
<c:userShapes xmlns:c="http://schemas.openxmlformats.org/drawingml/2006/chart">
  <cdr:relSizeAnchor xmlns:cdr="http://schemas.openxmlformats.org/drawingml/2006/chartDrawing">
    <cdr:from>
      <cdr:x>0.50395</cdr:x>
      <cdr:y>0.4949</cdr:y>
    </cdr:from>
    <cdr:to>
      <cdr:x>0.51678</cdr:x>
      <cdr:y>0.54444</cdr:y>
    </cdr:to>
    <cdr:sp macro="" textlink="">
      <cdr:nvSpPr>
        <cdr:cNvPr id="32769" name="Text Box 1"/>
        <cdr:cNvSpPr txBox="1">
          <a:spLocks xmlns:a="http://schemas.openxmlformats.org/drawingml/2006/main" noChangeArrowheads="1"/>
        </cdr:cNvSpPr>
      </cdr:nvSpPr>
      <cdr:spPr bwMode="auto">
        <a:xfrm xmlns:a="http://schemas.openxmlformats.org/drawingml/2006/main">
          <a:off x="3684854" y="1653048"/>
          <a:ext cx="93736" cy="16516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GB" sz="800" b="0" i="0" u="none" strike="noStrike" baseline="0">
              <a:solidFill>
                <a:srgbClr val="000000"/>
              </a:solidFill>
              <a:latin typeface="Arial"/>
              <a:cs typeface="Arial"/>
            </a:rPr>
            <a:t> </a:t>
          </a: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396.645647916666" createdVersion="6" refreshedVersion="6" minRefreshableVersion="3" recordCount="463">
  <cacheSource type="worksheet">
    <worksheetSource ref="A1:H464" sheet="Data (2)"/>
  </cacheSource>
  <cacheFields count="8">
    <cacheField name="FYear" numFmtId="0">
      <sharedItems containsSemiMixedTypes="0" containsString="0" containsNumber="1" containsInteger="1" minValue="2009" maxValue="2019" count="11">
        <n v="2009"/>
        <n v="2010"/>
        <n v="2011"/>
        <n v="2012"/>
        <n v="2013"/>
        <n v="2014"/>
        <n v="2015"/>
        <n v="2016"/>
        <n v="2017"/>
        <n v="2018"/>
        <n v="2019"/>
      </sharedItems>
    </cacheField>
    <cacheField name="Approved Name" numFmtId="0">
      <sharedItems count="3">
        <s v="ACAMPROSATE CALCIUM"/>
        <s v="DISULFIRAM"/>
        <s v="NALMEFENE"/>
      </sharedItems>
    </cacheField>
    <cacheField name="HB_Name" numFmtId="0">
      <sharedItems count="15">
        <s v="NHS AYRSHIRE &amp; ARRAN"/>
        <s v="NHS BORDERS"/>
        <s v="NHS DUMFRIES &amp; GALLOWAY"/>
        <s v="NHS FIFE"/>
        <s v="NHS FORTH VALLEY"/>
        <s v="NHS GRAMPIAN"/>
        <s v="NHS GREATER GLASGOW &amp; CLYDE"/>
        <s v="NHS HIGHLAND"/>
        <s v="NHS LANARKSHIRE"/>
        <s v="NHS LOTHIAN"/>
        <s v="NHS ORKNEY"/>
        <s v="NHS SHETLAND"/>
        <s v="NHS TAYSIDE"/>
        <s v="NHS WESTERN ISLES"/>
        <s v="DUMMY SCOTLAND HB"/>
      </sharedItems>
    </cacheField>
    <cacheField name="items" numFmtId="0">
      <sharedItems containsMixedTypes="1" containsNumber="1" containsInteger="1" minValue="0" maxValue="9249"/>
    </cacheField>
    <cacheField name="GIC" numFmtId="0">
      <sharedItems containsMixedTypes="1" containsNumber="1" minValue="0" maxValue="398617.34999999969"/>
    </cacheField>
    <cacheField name="DDD_Dose" numFmtId="0">
      <sharedItems containsMixedTypes="1" containsNumber="1" minValue="0" maxValue="237014.30948419217"/>
    </cacheField>
    <cacheField name="DDD Per 10000 population" numFmtId="0">
      <sharedItems containsBlank="1" containsMixedTypes="1" containsNumber="1" minValue="0" maxValue="9.2502977697335922"/>
    </cacheField>
    <cacheField name="calculation" numFmtId="164">
      <sharedItems containsString="0" containsBlank="1" containsNumber="1" minValue="0" maxValue="9.250297769733592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63">
  <r>
    <x v="0"/>
    <x v="0"/>
    <x v="0"/>
    <n v="1663"/>
    <n v="37012.03"/>
    <n v="43394.033642967675"/>
    <n v="3.8757596131466938"/>
    <n v="3.8757596131466938"/>
  </r>
  <r>
    <x v="0"/>
    <x v="0"/>
    <x v="1"/>
    <n v="463"/>
    <n v="8726.9500000000007"/>
    <n v="10299.183651042869"/>
    <n v="3.0102566260248458"/>
    <n v="3.0102566260248458"/>
  </r>
  <r>
    <x v="0"/>
    <x v="0"/>
    <x v="2"/>
    <n v="658"/>
    <n v="11476.26"/>
    <n v="13529.448002917074"/>
    <n v="2.9536384291060895"/>
    <n v="2.9536384291060895"/>
  </r>
  <r>
    <x v="0"/>
    <x v="0"/>
    <x v="3"/>
    <n v="1214"/>
    <n v="29023.040000000001"/>
    <n v="33989.453897013234"/>
    <n v="3.137494954520891"/>
    <n v="3.137494954520891"/>
  </r>
  <r>
    <x v="0"/>
    <x v="0"/>
    <x v="4"/>
    <n v="823"/>
    <n v="18401.98"/>
    <n v="21594.036639965645"/>
    <n v="2.4617800449849976"/>
    <n v="2.4617800449849976"/>
  </r>
  <r>
    <x v="0"/>
    <x v="0"/>
    <x v="5"/>
    <n v="1663"/>
    <n v="38759.25"/>
    <n v="45416.341298133062"/>
    <n v="2.6884066677106477"/>
    <n v="2.6884066677106477"/>
  </r>
  <r>
    <x v="0"/>
    <x v="0"/>
    <x v="6"/>
    <n v="4160"/>
    <n v="92265.330000000016"/>
    <n v="108467.18536932152"/>
    <n v="2.9994455809265239"/>
    <n v="2.9994455809265239"/>
  </r>
  <r>
    <x v="0"/>
    <x v="0"/>
    <x v="7"/>
    <n v="1211"/>
    <n v="27070.429999999997"/>
    <n v="31748.698387115641"/>
    <n v="3.3183685381846879"/>
    <n v="3.3183685381846879"/>
  </r>
  <r>
    <x v="0"/>
    <x v="0"/>
    <x v="8"/>
    <n v="3731"/>
    <n v="83768.279999999984"/>
    <n v="98140.196236769174"/>
    <n v="5.8095676910524476"/>
    <n v="5.8095676910524476"/>
  </r>
  <r>
    <x v="0"/>
    <x v="0"/>
    <x v="9"/>
    <n v="1209"/>
    <n v="29049.550000000003"/>
    <n v="34151.125289501717"/>
    <n v="1.3821491780136619"/>
    <n v="1.3821491780136619"/>
  </r>
  <r>
    <x v="0"/>
    <x v="0"/>
    <x v="10"/>
    <n v="18"/>
    <n v="588"/>
    <n v="685.31354426649307"/>
    <n v="1.0859290654452143"/>
    <n v="1.0859290654452143"/>
  </r>
  <r>
    <x v="0"/>
    <x v="0"/>
    <x v="11"/>
    <n v="118"/>
    <n v="2825.13"/>
    <n v="3348.6457731505629"/>
    <n v="5.0021111069376909"/>
    <n v="5.0021111069376909"/>
  </r>
  <r>
    <x v="0"/>
    <x v="0"/>
    <x v="12"/>
    <n v="1863"/>
    <n v="43394.289999999994"/>
    <n v="50841.5736903535"/>
    <n v="4.1607641763362633"/>
    <n v="4.1607641763362633"/>
  </r>
  <r>
    <x v="0"/>
    <x v="0"/>
    <x v="13"/>
    <n v="133"/>
    <n v="2974.29"/>
    <n v="3466.5276947590824"/>
    <n v="4.1897547864941247"/>
    <n v="4.1897547864941247"/>
  </r>
  <r>
    <x v="0"/>
    <x v="1"/>
    <x v="0"/>
    <n v="1327"/>
    <n v="23879.920000000013"/>
    <n v="47882"/>
    <n v="4.2766045517587985"/>
    <n v="4.2766045517587985"/>
  </r>
  <r>
    <x v="0"/>
    <x v="1"/>
    <x v="1"/>
    <n v="509"/>
    <n v="10578.029999999997"/>
    <n v="21212"/>
    <n v="6.1998664859979824"/>
    <n v="6.1998664859979824"/>
  </r>
  <r>
    <x v="0"/>
    <x v="1"/>
    <x v="2"/>
    <n v="1178"/>
    <n v="15152.760000000015"/>
    <n v="30596"/>
    <n v="6.6794684718434514"/>
    <n v="6.6794684718434514"/>
  </r>
  <r>
    <x v="0"/>
    <x v="1"/>
    <x v="3"/>
    <n v="910"/>
    <n v="18552.410000000018"/>
    <n v="37063"/>
    <n v="3.4212075266565583"/>
    <n v="3.4212075266565583"/>
  </r>
  <r>
    <x v="0"/>
    <x v="1"/>
    <x v="4"/>
    <n v="1432"/>
    <n v="30021.309999999972"/>
    <n v="60143"/>
    <n v="6.8564687424633481"/>
    <n v="6.8564687424633481"/>
  </r>
  <r>
    <x v="0"/>
    <x v="1"/>
    <x v="5"/>
    <n v="1286"/>
    <n v="26443.089999999986"/>
    <n v="52894"/>
    <n v="3.1310444262433901"/>
    <n v="3.1310444262433901"/>
  </r>
  <r>
    <x v="0"/>
    <x v="1"/>
    <x v="6"/>
    <n v="7131"/>
    <n v="112909.80999999985"/>
    <n v="226052"/>
    <n v="6.2510211742930908"/>
    <n v="6.2510211742930908"/>
  </r>
  <r>
    <x v="0"/>
    <x v="1"/>
    <x v="7"/>
    <n v="1595"/>
    <n v="28500.699999999997"/>
    <n v="57031"/>
    <n v="5.9608703888790906"/>
    <n v="5.9608703888790906"/>
  </r>
  <r>
    <x v="0"/>
    <x v="1"/>
    <x v="8"/>
    <n v="2781"/>
    <n v="51178.459999999985"/>
    <n v="102290"/>
    <n v="6.0552220385219622"/>
    <n v="6.0552220385219622"/>
  </r>
  <r>
    <x v="0"/>
    <x v="1"/>
    <x v="9"/>
    <n v="5496"/>
    <n v="107376.12999999987"/>
    <n v="215618"/>
    <n v="8.7263959514845606"/>
    <n v="8.7263959514845606"/>
  </r>
  <r>
    <x v="0"/>
    <x v="1"/>
    <x v="10"/>
    <n v="59"/>
    <n v="1377.0299999999997"/>
    <n v="2734"/>
    <n v="4.3322214915581894"/>
    <n v="4.3322214915581894"/>
  </r>
  <r>
    <x v="0"/>
    <x v="1"/>
    <x v="11"/>
    <n v="17"/>
    <n v="381.55999999999995"/>
    <n v="760"/>
    <n v="1.1352662236638775"/>
    <n v="1.1352662236638775"/>
  </r>
  <r>
    <x v="0"/>
    <x v="1"/>
    <x v="12"/>
    <n v="2017"/>
    <n v="39937.910000000047"/>
    <n v="80175"/>
    <n v="6.5613481964476241"/>
    <n v="6.5613481964476241"/>
  </r>
  <r>
    <x v="0"/>
    <x v="1"/>
    <x v="13"/>
    <n v="103"/>
    <n v="1908.6699999999994"/>
    <n v="3796"/>
    <n v="4.5879654137991883"/>
    <n v="4.5879654137991883"/>
  </r>
  <r>
    <x v="0"/>
    <x v="2"/>
    <x v="0"/>
    <s v="-"/>
    <s v="-"/>
    <s v="-"/>
    <s v="-"/>
    <m/>
  </r>
  <r>
    <x v="0"/>
    <x v="2"/>
    <x v="1"/>
    <s v="-"/>
    <s v="-"/>
    <s v="-"/>
    <s v="-"/>
    <m/>
  </r>
  <r>
    <x v="0"/>
    <x v="2"/>
    <x v="2"/>
    <s v="-"/>
    <s v="-"/>
    <s v="-"/>
    <s v="-"/>
    <m/>
  </r>
  <r>
    <x v="0"/>
    <x v="2"/>
    <x v="3"/>
    <s v="-"/>
    <s v="-"/>
    <s v="-"/>
    <s v="-"/>
    <m/>
  </r>
  <r>
    <x v="0"/>
    <x v="2"/>
    <x v="4"/>
    <s v="-"/>
    <s v="-"/>
    <s v="-"/>
    <s v="-"/>
    <m/>
  </r>
  <r>
    <x v="0"/>
    <x v="2"/>
    <x v="5"/>
    <s v="-"/>
    <s v="-"/>
    <s v="-"/>
    <s v="-"/>
    <m/>
  </r>
  <r>
    <x v="0"/>
    <x v="2"/>
    <x v="6"/>
    <s v="-"/>
    <s v="-"/>
    <s v="-"/>
    <s v="-"/>
    <m/>
  </r>
  <r>
    <x v="0"/>
    <x v="2"/>
    <x v="7"/>
    <s v="-"/>
    <s v="-"/>
    <s v="-"/>
    <s v="-"/>
    <m/>
  </r>
  <r>
    <x v="0"/>
    <x v="2"/>
    <x v="8"/>
    <s v="-"/>
    <s v="-"/>
    <s v="-"/>
    <s v="-"/>
    <m/>
  </r>
  <r>
    <x v="0"/>
    <x v="2"/>
    <x v="9"/>
    <s v="-"/>
    <s v="-"/>
    <s v="-"/>
    <s v="-"/>
    <m/>
  </r>
  <r>
    <x v="0"/>
    <x v="2"/>
    <x v="10"/>
    <s v="-"/>
    <s v="-"/>
    <s v="-"/>
    <s v="-"/>
    <m/>
  </r>
  <r>
    <x v="0"/>
    <x v="2"/>
    <x v="11"/>
    <s v="-"/>
    <s v="-"/>
    <s v="-"/>
    <s v="-"/>
    <m/>
  </r>
  <r>
    <x v="0"/>
    <x v="2"/>
    <x v="12"/>
    <s v="-"/>
    <s v="-"/>
    <s v="-"/>
    <s v="-"/>
    <m/>
  </r>
  <r>
    <x v="0"/>
    <x v="2"/>
    <x v="13"/>
    <s v="-"/>
    <s v="-"/>
    <s v="-"/>
    <s v="-"/>
    <m/>
  </r>
  <r>
    <x v="1"/>
    <x v="0"/>
    <x v="0"/>
    <n v="1630"/>
    <n v="35517.620000000003"/>
    <n v="41801.462202027717"/>
    <n v="3.7187884861820009"/>
    <n v="3.7187884861820009"/>
  </r>
  <r>
    <x v="1"/>
    <x v="0"/>
    <x v="1"/>
    <n v="578"/>
    <n v="9916.5600000000013"/>
    <n v="11667.313241236696"/>
    <n v="3.3987497880715432"/>
    <n v="3.3987497880715432"/>
  </r>
  <r>
    <x v="1"/>
    <x v="0"/>
    <x v="2"/>
    <n v="762"/>
    <n v="14030.689999999999"/>
    <n v="16534.604504488005"/>
    <n v="3.601091156607982"/>
    <n v="3.601091156607982"/>
  </r>
  <r>
    <x v="1"/>
    <x v="0"/>
    <x v="3"/>
    <n v="988"/>
    <n v="22999.48"/>
    <n v="27113.507969517254"/>
    <n v="2.4922526313042921"/>
    <n v="2.4922526313042921"/>
  </r>
  <r>
    <x v="1"/>
    <x v="0"/>
    <x v="4"/>
    <n v="850"/>
    <n v="19781.239999999998"/>
    <n v="23363.097963539843"/>
    <n v="2.6461488166810136"/>
    <n v="2.6461488166810136"/>
  </r>
  <r>
    <x v="1"/>
    <x v="0"/>
    <x v="5"/>
    <n v="1935"/>
    <n v="43706.42"/>
    <n v="51214.866442113831"/>
    <n v="2.996275922782631"/>
    <n v="2.996275922782631"/>
  </r>
  <r>
    <x v="1"/>
    <x v="0"/>
    <x v="6"/>
    <n v="4536"/>
    <n v="99857.73000000004"/>
    <n v="117334.30347268806"/>
    <n v="3.2196030792547328"/>
    <n v="3.2196030792547328"/>
  </r>
  <r>
    <x v="1"/>
    <x v="0"/>
    <x v="7"/>
    <n v="995"/>
    <n v="22715.020000000004"/>
    <n v="26709.079738462027"/>
    <n v="2.7765448143340796"/>
    <n v="2.7765448143340796"/>
  </r>
  <r>
    <x v="1"/>
    <x v="0"/>
    <x v="8"/>
    <n v="3725"/>
    <n v="83598.340000000011"/>
    <n v="98291.711136011814"/>
    <n v="5.7946230757936839"/>
    <n v="5.7946230757936839"/>
  </r>
  <r>
    <x v="1"/>
    <x v="0"/>
    <x v="9"/>
    <n v="1379"/>
    <n v="32480.58"/>
    <n v="38023.912714098071"/>
    <n v="1.5210708930950836"/>
    <n v="1.5210708930950836"/>
  </r>
  <r>
    <x v="1"/>
    <x v="0"/>
    <x v="10"/>
    <n v="41"/>
    <n v="958"/>
    <n v="1116.548257495409"/>
    <n v="1.7400661671815869"/>
    <n v="1.7400661671815869"/>
  </r>
  <r>
    <x v="1"/>
    <x v="0"/>
    <x v="11"/>
    <n v="120"/>
    <n v="2824"/>
    <n v="3319.3417926377087"/>
    <n v="4.8958746180979871"/>
    <n v="4.8958746180979871"/>
  </r>
  <r>
    <x v="1"/>
    <x v="0"/>
    <x v="12"/>
    <n v="1889"/>
    <n v="44331.540000000008"/>
    <n v="52067.01287543647"/>
    <n v="4.2247572299108125"/>
    <n v="4.2247572299108125"/>
  </r>
  <r>
    <x v="1"/>
    <x v="0"/>
    <x v="13"/>
    <n v="165"/>
    <n v="3773.71"/>
    <n v="4398.2610751563889"/>
    <n v="5.2562836828328097"/>
    <n v="5.2562836828328097"/>
  </r>
  <r>
    <x v="1"/>
    <x v="1"/>
    <x v="0"/>
    <n v="1256"/>
    <n v="22813.960000000014"/>
    <n v="46400"/>
    <n v="4.1278887548214671"/>
    <n v="4.1278887548214671"/>
  </r>
  <r>
    <x v="1"/>
    <x v="1"/>
    <x v="1"/>
    <n v="707"/>
    <n v="9796.89"/>
    <n v="26002.5"/>
    <n v="7.5746651810098093"/>
    <n v="7.5746651810098093"/>
  </r>
  <r>
    <x v="1"/>
    <x v="1"/>
    <x v="2"/>
    <n v="1224"/>
    <n v="15465.810000000005"/>
    <n v="31410"/>
    <n v="6.8408212121647711"/>
    <n v="6.8408212121647711"/>
  </r>
  <r>
    <x v="1"/>
    <x v="1"/>
    <x v="3"/>
    <n v="859"/>
    <n v="17350.560000000001"/>
    <n v="35232"/>
    <n v="3.2384981244341797"/>
    <n v="3.2384981244341797"/>
  </r>
  <r>
    <x v="1"/>
    <x v="1"/>
    <x v="4"/>
    <n v="1315"/>
    <n v="27739.39"/>
    <n v="56645"/>
    <n v="6.415720207774422"/>
    <n v="6.415720207774422"/>
  </r>
  <r>
    <x v="1"/>
    <x v="1"/>
    <x v="5"/>
    <n v="1336"/>
    <n v="25118.559999999994"/>
    <n v="51188.5"/>
    <n v="2.9947333797445781"/>
    <n v="2.9947333797445781"/>
  </r>
  <r>
    <x v="1"/>
    <x v="1"/>
    <x v="6"/>
    <n v="7553"/>
    <n v="112434.05999999968"/>
    <n v="228992"/>
    <n v="6.2834424929817123"/>
    <n v="6.2834424929817123"/>
  </r>
  <r>
    <x v="1"/>
    <x v="1"/>
    <x v="7"/>
    <n v="1496"/>
    <n v="27969.140000000003"/>
    <n v="56621"/>
    <n v="5.8860412066545607"/>
    <n v="5.8860412066545607"/>
  </r>
  <r>
    <x v="1"/>
    <x v="1"/>
    <x v="8"/>
    <n v="2833"/>
    <n v="52865.669999999831"/>
    <n v="107045"/>
    <n v="6.3106585487153719"/>
    <n v="6.3106585487153719"/>
  </r>
  <r>
    <x v="1"/>
    <x v="1"/>
    <x v="9"/>
    <n v="5762"/>
    <n v="109000.66"/>
    <n v="222413"/>
    <n v="8.8971890686179602"/>
    <n v="8.8971890686179602"/>
  </r>
  <r>
    <x v="1"/>
    <x v="1"/>
    <x v="10"/>
    <n v="81"/>
    <n v="2168.7699999999995"/>
    <n v="4376"/>
    <n v="6.8197048327021674"/>
    <n v="6.8197048327021674"/>
  </r>
  <r>
    <x v="1"/>
    <x v="1"/>
    <x v="11"/>
    <n v="19"/>
    <n v="386.59"/>
    <n v="780"/>
    <n v="1.150463688489832"/>
    <n v="1.150463688489832"/>
  </r>
  <r>
    <x v="1"/>
    <x v="1"/>
    <x v="12"/>
    <n v="2006"/>
    <n v="38690.219999999943"/>
    <n v="78365"/>
    <n v="6.3585960099921603"/>
    <n v="6.3585960099921603"/>
  </r>
  <r>
    <x v="1"/>
    <x v="1"/>
    <x v="13"/>
    <n v="166"/>
    <n v="2846.94"/>
    <n v="5906"/>
    <n v="7.0581556893383732"/>
    <n v="7.0581556893383732"/>
  </r>
  <r>
    <x v="1"/>
    <x v="2"/>
    <x v="0"/>
    <s v="-"/>
    <s v="-"/>
    <s v="-"/>
    <s v="-"/>
    <m/>
  </r>
  <r>
    <x v="1"/>
    <x v="2"/>
    <x v="1"/>
    <s v="-"/>
    <s v="-"/>
    <s v="-"/>
    <s v="-"/>
    <m/>
  </r>
  <r>
    <x v="1"/>
    <x v="2"/>
    <x v="2"/>
    <s v="-"/>
    <s v="-"/>
    <s v="-"/>
    <s v="-"/>
    <m/>
  </r>
  <r>
    <x v="1"/>
    <x v="2"/>
    <x v="3"/>
    <s v="-"/>
    <s v="-"/>
    <s v="-"/>
    <s v="-"/>
    <m/>
  </r>
  <r>
    <x v="1"/>
    <x v="2"/>
    <x v="4"/>
    <s v="-"/>
    <s v="-"/>
    <s v="-"/>
    <s v="-"/>
    <m/>
  </r>
  <r>
    <x v="1"/>
    <x v="2"/>
    <x v="5"/>
    <s v="-"/>
    <s v="-"/>
    <s v="-"/>
    <s v="-"/>
    <m/>
  </r>
  <r>
    <x v="1"/>
    <x v="2"/>
    <x v="6"/>
    <s v="-"/>
    <s v="-"/>
    <s v="-"/>
    <s v="-"/>
    <m/>
  </r>
  <r>
    <x v="1"/>
    <x v="2"/>
    <x v="7"/>
    <s v="-"/>
    <s v="-"/>
    <s v="-"/>
    <s v="-"/>
    <m/>
  </r>
  <r>
    <x v="1"/>
    <x v="2"/>
    <x v="8"/>
    <s v="-"/>
    <s v="-"/>
    <s v="-"/>
    <s v="-"/>
    <m/>
  </r>
  <r>
    <x v="1"/>
    <x v="2"/>
    <x v="9"/>
    <s v="-"/>
    <s v="-"/>
    <s v="-"/>
    <s v="-"/>
    <m/>
  </r>
  <r>
    <x v="1"/>
    <x v="2"/>
    <x v="10"/>
    <s v="-"/>
    <s v="-"/>
    <s v="-"/>
    <s v="-"/>
    <m/>
  </r>
  <r>
    <x v="1"/>
    <x v="2"/>
    <x v="11"/>
    <s v="-"/>
    <s v="-"/>
    <s v="-"/>
    <s v="-"/>
    <m/>
  </r>
  <r>
    <x v="1"/>
    <x v="2"/>
    <x v="12"/>
    <s v="-"/>
    <s v="-"/>
    <s v="-"/>
    <s v="-"/>
    <m/>
  </r>
  <r>
    <x v="1"/>
    <x v="2"/>
    <x v="13"/>
    <s v="-"/>
    <s v="-"/>
    <s v="-"/>
    <s v="-"/>
    <m/>
  </r>
  <r>
    <x v="2"/>
    <x v="0"/>
    <x v="0"/>
    <n v="1564"/>
    <n v="36596.329999999973"/>
    <n v="41496.76740464977"/>
    <n v="3.6750110296247804"/>
    <n v="3.6750110296247804"/>
  </r>
  <r>
    <x v="2"/>
    <x v="0"/>
    <x v="1"/>
    <n v="545"/>
    <n v="10639.01"/>
    <n v="11943.20355776963"/>
    <n v="3.4607197924616617"/>
    <n v="3.4607197924616617"/>
  </r>
  <r>
    <x v="2"/>
    <x v="0"/>
    <x v="2"/>
    <n v="671"/>
    <n v="12891.290000000003"/>
    <n v="14796.678660208676"/>
    <n v="3.2088880691828208"/>
    <n v="3.2088880691828208"/>
  </r>
  <r>
    <x v="2"/>
    <x v="0"/>
    <x v="3"/>
    <n v="1066"/>
    <n v="26501.209999999959"/>
    <n v="29915.368106280293"/>
    <n v="2.7246043275893412"/>
    <n v="2.7246043275893412"/>
  </r>
  <r>
    <x v="2"/>
    <x v="0"/>
    <x v="4"/>
    <n v="790"/>
    <n v="19001.429999999982"/>
    <n v="21635.328612506499"/>
    <n v="2.425034382621404"/>
    <n v="2.425034382621404"/>
  </r>
  <r>
    <x v="2"/>
    <x v="0"/>
    <x v="5"/>
    <n v="1994"/>
    <n v="45317.270000000019"/>
    <n v="51361.885844345918"/>
    <n v="2.9754654103170775"/>
    <n v="2.9754654103170775"/>
  </r>
  <r>
    <x v="2"/>
    <x v="0"/>
    <x v="6"/>
    <n v="5624"/>
    <n v="125753.80000000083"/>
    <n v="142583.17918218591"/>
    <n v="3.877835964537927"/>
    <n v="3.877835964537927"/>
  </r>
  <r>
    <x v="2"/>
    <x v="0"/>
    <x v="7"/>
    <n v="988"/>
    <n v="22943.989999999976"/>
    <n v="25888.901283880714"/>
    <n v="2.6668257096082333"/>
    <n v="2.6668257096082333"/>
  </r>
  <r>
    <x v="2"/>
    <x v="0"/>
    <x v="8"/>
    <n v="3736"/>
    <n v="86448.63000000047"/>
    <n v="97800.869462421135"/>
    <n v="5.7396021670867334"/>
    <n v="5.7396021670867334"/>
  </r>
  <r>
    <x v="2"/>
    <x v="0"/>
    <x v="9"/>
    <n v="1581"/>
    <n v="36706.099999999969"/>
    <n v="41636.29431186436"/>
    <n v="1.64281820606058"/>
    <n v="1.64281820606058"/>
  </r>
  <r>
    <x v="2"/>
    <x v="0"/>
    <x v="10"/>
    <n v="59"/>
    <n v="1281.77"/>
    <n v="1457.5400307358793"/>
    <n v="2.2405096550415147"/>
    <n v="2.2405096550415147"/>
  </r>
  <r>
    <x v="2"/>
    <x v="0"/>
    <x v="11"/>
    <n v="121"/>
    <n v="2970.0000000000005"/>
    <n v="3363.6307631855429"/>
    <n v="4.9109654934471312"/>
    <n v="4.9109654934471312"/>
  </r>
  <r>
    <x v="2"/>
    <x v="0"/>
    <x v="12"/>
    <n v="1915"/>
    <n v="46135.930000000058"/>
    <n v="52366.046676579004"/>
    <n v="4.2045043763289813"/>
    <n v="4.2045043763289813"/>
  </r>
  <r>
    <x v="2"/>
    <x v="0"/>
    <x v="13"/>
    <n v="186"/>
    <n v="4068.49"/>
    <n v="4654.1714049760185"/>
    <n v="5.5355565592276417"/>
    <n v="5.5355565592276417"/>
  </r>
  <r>
    <x v="2"/>
    <x v="0"/>
    <x v="14"/>
    <n v="1"/>
    <n v="24"/>
    <n v="27.971981398632369"/>
    <s v="-"/>
    <m/>
  </r>
  <r>
    <x v="2"/>
    <x v="1"/>
    <x v="0"/>
    <n v="1216"/>
    <n v="23070.6"/>
    <n v="47415"/>
    <n v="4.1991378815240896"/>
    <n v="4.1991378815240896"/>
  </r>
  <r>
    <x v="2"/>
    <x v="1"/>
    <x v="1"/>
    <n v="687"/>
    <n v="10074.579999999998"/>
    <n v="20979"/>
    <n v="6.0789753917257672"/>
    <n v="6.0789753917257672"/>
  </r>
  <r>
    <x v="2"/>
    <x v="1"/>
    <x v="2"/>
    <n v="1270"/>
    <n v="15533.189999999995"/>
    <n v="31493"/>
    <n v="6.8297429635029578"/>
    <n v="6.8297429635029578"/>
  </r>
  <r>
    <x v="2"/>
    <x v="1"/>
    <x v="3"/>
    <n v="768"/>
    <n v="16073.320000000018"/>
    <n v="32635"/>
    <n v="2.9723004549026837"/>
    <n v="2.9723004549026837"/>
  </r>
  <r>
    <x v="2"/>
    <x v="1"/>
    <x v="4"/>
    <n v="1306"/>
    <n v="27129.32999999998"/>
    <n v="55041"/>
    <n v="6.169368621316317"/>
    <n v="6.169368621316317"/>
  </r>
  <r>
    <x v="2"/>
    <x v="1"/>
    <x v="5"/>
    <n v="1331"/>
    <n v="25872.149999999936"/>
    <n v="52344"/>
    <n v="3.0323606479255143"/>
    <n v="3.0323606479255143"/>
  </r>
  <r>
    <x v="2"/>
    <x v="1"/>
    <x v="6"/>
    <n v="7598"/>
    <n v="108893.87999999974"/>
    <n v="221131"/>
    <n v="6.0141017306014177"/>
    <n v="6.0141017306014177"/>
  </r>
  <r>
    <x v="2"/>
    <x v="1"/>
    <x v="7"/>
    <n v="1426"/>
    <n v="26929.979999999996"/>
    <n v="54723"/>
    <n v="5.6370373430160354"/>
    <n v="5.6370373430160354"/>
  </r>
  <r>
    <x v="2"/>
    <x v="1"/>
    <x v="8"/>
    <n v="3005"/>
    <n v="58612.379999999626"/>
    <n v="118641"/>
    <n v="6.9626389258940611"/>
    <n v="6.9626389258940611"/>
  </r>
  <r>
    <x v="2"/>
    <x v="1"/>
    <x v="9"/>
    <n v="6117"/>
    <n v="113085.41999999984"/>
    <n v="230491.5"/>
    <n v="9.0943643953038684"/>
    <n v="9.0943643953038684"/>
  </r>
  <r>
    <x v="2"/>
    <x v="1"/>
    <x v="10"/>
    <n v="41"/>
    <n v="1002.6399999999998"/>
    <n v="2037"/>
    <n v="3.1312472186546705"/>
    <n v="3.1312472186546705"/>
  </r>
  <r>
    <x v="2"/>
    <x v="1"/>
    <x v="11"/>
    <n v="15"/>
    <n v="293.40999999999997"/>
    <n v="620"/>
    <n v="0.90521190353653147"/>
    <n v="0.90521190353653147"/>
  </r>
  <r>
    <x v="2"/>
    <x v="1"/>
    <x v="12"/>
    <n v="1836"/>
    <n v="35346.119999999952"/>
    <n v="71590.5"/>
    <n v="5.7480483950338943"/>
    <n v="5.7480483950338943"/>
  </r>
  <r>
    <x v="2"/>
    <x v="1"/>
    <x v="13"/>
    <n v="181"/>
    <n v="3270.66"/>
    <n v="6599"/>
    <n v="7.8486876730169399"/>
    <n v="7.8486876730169399"/>
  </r>
  <r>
    <x v="2"/>
    <x v="2"/>
    <x v="0"/>
    <s v="-"/>
    <s v="-"/>
    <s v="-"/>
    <s v="-"/>
    <m/>
  </r>
  <r>
    <x v="2"/>
    <x v="2"/>
    <x v="1"/>
    <s v="-"/>
    <s v="-"/>
    <s v="-"/>
    <s v="-"/>
    <m/>
  </r>
  <r>
    <x v="2"/>
    <x v="2"/>
    <x v="2"/>
    <s v="-"/>
    <s v="-"/>
    <s v="-"/>
    <s v="-"/>
    <m/>
  </r>
  <r>
    <x v="2"/>
    <x v="2"/>
    <x v="3"/>
    <s v="-"/>
    <s v="-"/>
    <s v="-"/>
    <s v="-"/>
    <m/>
  </r>
  <r>
    <x v="2"/>
    <x v="2"/>
    <x v="4"/>
    <s v="-"/>
    <s v="-"/>
    <s v="-"/>
    <s v="-"/>
    <m/>
  </r>
  <r>
    <x v="2"/>
    <x v="2"/>
    <x v="5"/>
    <s v="-"/>
    <s v="-"/>
    <s v="-"/>
    <s v="-"/>
    <m/>
  </r>
  <r>
    <x v="2"/>
    <x v="2"/>
    <x v="6"/>
    <s v="-"/>
    <s v="-"/>
    <s v="-"/>
    <s v="-"/>
    <m/>
  </r>
  <r>
    <x v="2"/>
    <x v="2"/>
    <x v="7"/>
    <s v="-"/>
    <s v="-"/>
    <s v="-"/>
    <s v="-"/>
    <m/>
  </r>
  <r>
    <x v="2"/>
    <x v="2"/>
    <x v="8"/>
    <s v="-"/>
    <s v="-"/>
    <s v="-"/>
    <s v="-"/>
    <m/>
  </r>
  <r>
    <x v="2"/>
    <x v="2"/>
    <x v="9"/>
    <s v="-"/>
    <s v="-"/>
    <s v="-"/>
    <s v="-"/>
    <m/>
  </r>
  <r>
    <x v="2"/>
    <x v="2"/>
    <x v="10"/>
    <s v="-"/>
    <s v="-"/>
    <s v="-"/>
    <s v="-"/>
    <m/>
  </r>
  <r>
    <x v="2"/>
    <x v="2"/>
    <x v="11"/>
    <s v="-"/>
    <s v="-"/>
    <s v="-"/>
    <s v="-"/>
    <m/>
  </r>
  <r>
    <x v="2"/>
    <x v="2"/>
    <x v="12"/>
    <s v="-"/>
    <s v="-"/>
    <s v="-"/>
    <s v="-"/>
    <m/>
  </r>
  <r>
    <x v="2"/>
    <x v="2"/>
    <x v="13"/>
    <s v="-"/>
    <s v="-"/>
    <s v="-"/>
    <s v="-"/>
    <m/>
  </r>
  <r>
    <x v="3"/>
    <x v="0"/>
    <x v="0"/>
    <n v="1566"/>
    <n v="42278.639999999985"/>
    <n v="41314.783025669371"/>
    <n v="3.6604324423549186"/>
    <n v="3.6604324423549186"/>
  </r>
  <r>
    <x v="3"/>
    <x v="0"/>
    <x v="1"/>
    <n v="644"/>
    <n v="15282.349999999989"/>
    <n v="14856.951620127167"/>
    <n v="4.3034283492566789"/>
    <n v="4.3034283492566789"/>
  </r>
  <r>
    <x v="3"/>
    <x v="0"/>
    <x v="2"/>
    <n v="776"/>
    <n v="17143.899999999994"/>
    <n v="16963.341719377742"/>
    <n v="3.6819974980758499"/>
    <n v="3.6819974980758499"/>
  </r>
  <r>
    <x v="3"/>
    <x v="0"/>
    <x v="3"/>
    <n v="1150"/>
    <n v="34347.53999999995"/>
    <n v="33671.77210827158"/>
    <n v="3.0562821089716068"/>
    <n v="3.0562821089716068"/>
  </r>
  <r>
    <x v="3"/>
    <x v="0"/>
    <x v="4"/>
    <n v="690"/>
    <n v="18833.989999999969"/>
    <n v="18311.158323079733"/>
    <n v="2.0427860548542869"/>
    <n v="2.0427860548542869"/>
  </r>
  <r>
    <x v="3"/>
    <x v="0"/>
    <x v="5"/>
    <n v="2227"/>
    <n v="59086.250000000291"/>
    <n v="57569.334716392317"/>
    <n v="3.3129212394020584"/>
    <n v="3.3129212394020584"/>
  </r>
  <r>
    <x v="3"/>
    <x v="0"/>
    <x v="6"/>
    <n v="6404"/>
    <n v="162236.64999999991"/>
    <n v="158233.66927461064"/>
    <n v="4.587495009214007"/>
    <n v="4.587495009214007"/>
  </r>
  <r>
    <x v="3"/>
    <x v="0"/>
    <x v="7"/>
    <n v="996"/>
    <n v="26087.159999999953"/>
    <n v="25467.656564008415"/>
    <n v="2.6344477162976028"/>
    <n v="2.6344477162976028"/>
  </r>
  <r>
    <x v="3"/>
    <x v="0"/>
    <x v="8"/>
    <n v="4037"/>
    <n v="107054.2500000009"/>
    <n v="104717.44136290108"/>
    <n v="5.3893380500577921"/>
    <n v="5.3893380500577921"/>
  </r>
  <r>
    <x v="3"/>
    <x v="0"/>
    <x v="9"/>
    <n v="1699"/>
    <n v="44521.890000000014"/>
    <n v="43619.640992938781"/>
    <n v="1.7062492162929359"/>
    <n v="1.7062492162929359"/>
  </r>
  <r>
    <x v="3"/>
    <x v="0"/>
    <x v="10"/>
    <n v="36"/>
    <n v="954.51"/>
    <n v="927.07138349752995"/>
    <n v="1.4143677461985578"/>
    <n v="1.4143677461985578"/>
  </r>
  <r>
    <x v="3"/>
    <x v="0"/>
    <x v="11"/>
    <n v="135"/>
    <n v="3723.9400000000005"/>
    <n v="3616.877094776733"/>
    <n v="5.2689170598483566"/>
    <n v="5.2689170598483566"/>
  </r>
  <r>
    <x v="3"/>
    <x v="0"/>
    <x v="12"/>
    <n v="2020"/>
    <n v="55051.610000000161"/>
    <n v="53599.311356457954"/>
    <n v="4.2803426774939926"/>
    <n v="4.2803426774939926"/>
  </r>
  <r>
    <x v="3"/>
    <x v="0"/>
    <x v="13"/>
    <n v="136"/>
    <n v="3637.5600000000004"/>
    <n v="3532.9611505808366"/>
    <n v="4.2100585524899703"/>
    <n v="4.2100585524899703"/>
  </r>
  <r>
    <x v="3"/>
    <x v="1"/>
    <x v="0"/>
    <n v="1283"/>
    <n v="23495.240000000027"/>
    <n v="47745"/>
    <n v="4.2301407428825302"/>
    <n v="4.2301407428825302"/>
  </r>
  <r>
    <x v="3"/>
    <x v="1"/>
    <x v="1"/>
    <n v="584"/>
    <n v="9098.6400000000049"/>
    <n v="18415"/>
    <n v="5.3340439598795308"/>
    <n v="5.3340439598795308"/>
  </r>
  <r>
    <x v="3"/>
    <x v="1"/>
    <x v="2"/>
    <n v="1436"/>
    <n v="15849.679999999995"/>
    <n v="32186"/>
    <n v="6.9861689656167885"/>
    <n v="6.9861689656167885"/>
  </r>
  <r>
    <x v="3"/>
    <x v="1"/>
    <x v="3"/>
    <n v="746"/>
    <n v="14962.93"/>
    <n v="30247"/>
    <n v="2.7454261882271167"/>
    <n v="2.7454261882271167"/>
  </r>
  <r>
    <x v="3"/>
    <x v="1"/>
    <x v="4"/>
    <n v="1342"/>
    <n v="27325.319999999971"/>
    <n v="55358"/>
    <n v="6.1757180200932282"/>
    <n v="6.1757180200932282"/>
  </r>
  <r>
    <x v="3"/>
    <x v="1"/>
    <x v="5"/>
    <n v="1333"/>
    <n v="26238.779999999995"/>
    <n v="53068.5"/>
    <n v="3.0539133665400411"/>
    <n v="3.0539133665400411"/>
  </r>
  <r>
    <x v="3"/>
    <x v="1"/>
    <x v="6"/>
    <n v="6848"/>
    <n v="98732.009999999704"/>
    <n v="200190"/>
    <n v="5.8038888316540431"/>
    <n v="5.8038888316540431"/>
  </r>
  <r>
    <x v="3"/>
    <x v="1"/>
    <x v="7"/>
    <n v="1341"/>
    <n v="24900.579999999991"/>
    <n v="50622"/>
    <n v="5.2364854206054696"/>
    <n v="5.2364854206054696"/>
  </r>
  <r>
    <x v="3"/>
    <x v="1"/>
    <x v="8"/>
    <n v="2838"/>
    <n v="53365.639999999759"/>
    <n v="108038"/>
    <n v="5.5602323421399253"/>
    <n v="5.5602323421399253"/>
  </r>
  <r>
    <x v="3"/>
    <x v="1"/>
    <x v="9"/>
    <n v="6390"/>
    <n v="115992.38999999975"/>
    <n v="236480.5"/>
    <n v="9.2502977697335922"/>
    <n v="9.2502977697335922"/>
  </r>
  <r>
    <x v="3"/>
    <x v="1"/>
    <x v="10"/>
    <n v="36"/>
    <n v="874.74999999999989"/>
    <n v="1765"/>
    <n v="2.6927366289988663"/>
    <n v="2.6927366289988663"/>
  </r>
  <r>
    <x v="3"/>
    <x v="1"/>
    <x v="11"/>
    <n v="16"/>
    <n v="288.45999999999998"/>
    <n v="582"/>
    <n v="0.84783354492752994"/>
    <n v="0.84783354492752994"/>
  </r>
  <r>
    <x v="3"/>
    <x v="1"/>
    <x v="12"/>
    <n v="1923"/>
    <n v="36270.989999999947"/>
    <n v="73455"/>
    <n v="5.8659815474931287"/>
    <n v="5.8659815474931287"/>
  </r>
  <r>
    <x v="3"/>
    <x v="1"/>
    <x v="13"/>
    <n v="142"/>
    <n v="2604.5699999999997"/>
    <n v="5255"/>
    <n v="6.2621287782056463"/>
    <n v="6.2621287782056463"/>
  </r>
  <r>
    <x v="3"/>
    <x v="2"/>
    <x v="0"/>
    <s v="-"/>
    <s v="-"/>
    <s v="-"/>
    <s v="-"/>
    <m/>
  </r>
  <r>
    <x v="3"/>
    <x v="2"/>
    <x v="1"/>
    <s v="-"/>
    <s v="-"/>
    <s v="-"/>
    <s v="-"/>
    <m/>
  </r>
  <r>
    <x v="3"/>
    <x v="2"/>
    <x v="2"/>
    <s v="-"/>
    <s v="-"/>
    <s v="-"/>
    <s v="-"/>
    <m/>
  </r>
  <r>
    <x v="3"/>
    <x v="2"/>
    <x v="3"/>
    <s v="-"/>
    <s v="-"/>
    <s v="-"/>
    <s v="-"/>
    <m/>
  </r>
  <r>
    <x v="3"/>
    <x v="2"/>
    <x v="4"/>
    <s v="-"/>
    <s v="-"/>
    <s v="-"/>
    <s v="-"/>
    <m/>
  </r>
  <r>
    <x v="3"/>
    <x v="2"/>
    <x v="5"/>
    <s v="-"/>
    <s v="-"/>
    <s v="-"/>
    <s v="-"/>
    <m/>
  </r>
  <r>
    <x v="3"/>
    <x v="2"/>
    <x v="6"/>
    <s v="-"/>
    <s v="-"/>
    <s v="-"/>
    <s v="-"/>
    <m/>
  </r>
  <r>
    <x v="3"/>
    <x v="2"/>
    <x v="7"/>
    <s v="-"/>
    <s v="-"/>
    <s v="-"/>
    <s v="-"/>
    <m/>
  </r>
  <r>
    <x v="3"/>
    <x v="2"/>
    <x v="8"/>
    <s v="-"/>
    <s v="-"/>
    <s v="-"/>
    <s v="-"/>
    <m/>
  </r>
  <r>
    <x v="3"/>
    <x v="2"/>
    <x v="9"/>
    <s v="-"/>
    <s v="-"/>
    <s v="-"/>
    <s v="-"/>
    <m/>
  </r>
  <r>
    <x v="3"/>
    <x v="2"/>
    <x v="10"/>
    <s v="-"/>
    <s v="-"/>
    <s v="-"/>
    <s v="-"/>
    <m/>
  </r>
  <r>
    <x v="3"/>
    <x v="2"/>
    <x v="11"/>
    <s v="-"/>
    <s v="-"/>
    <s v="-"/>
    <s v="-"/>
    <m/>
  </r>
  <r>
    <x v="3"/>
    <x v="2"/>
    <x v="12"/>
    <s v="-"/>
    <s v="-"/>
    <s v="-"/>
    <s v="-"/>
    <m/>
  </r>
  <r>
    <x v="3"/>
    <x v="2"/>
    <x v="13"/>
    <s v="-"/>
    <s v="-"/>
    <s v="-"/>
    <s v="-"/>
    <m/>
  </r>
  <r>
    <x v="4"/>
    <x v="0"/>
    <x v="0"/>
    <n v="1666"/>
    <n v="47049.300000000068"/>
    <n v="45696.56061178723"/>
    <n v="4.0501973876908277"/>
    <n v="4.0501973876908277"/>
  </r>
  <r>
    <x v="4"/>
    <x v="0"/>
    <x v="1"/>
    <n v="615"/>
    <n v="14824.79999999999"/>
    <n v="14398.577424946005"/>
    <n v="4.1590044626904783"/>
    <n v="4.1590044626904783"/>
  </r>
  <r>
    <x v="4"/>
    <x v="0"/>
    <x v="2"/>
    <n v="656"/>
    <n v="15127.719999999998"/>
    <n v="14692.782729299481"/>
    <n v="3.1943974335082919"/>
    <n v="3.1943974335082919"/>
  </r>
  <r>
    <x v="4"/>
    <x v="0"/>
    <x v="3"/>
    <n v="1157"/>
    <n v="35477.629999999939"/>
    <n v="34457.651585661755"/>
    <n v="3.118604520842247"/>
    <n v="3.118604520842247"/>
  </r>
  <r>
    <x v="4"/>
    <x v="0"/>
    <x v="4"/>
    <n v="743"/>
    <n v="19490.919999999958"/>
    <n v="18930.537911192303"/>
    <n v="2.1036775651987947"/>
    <n v="2.1036775651987947"/>
  </r>
  <r>
    <x v="4"/>
    <x v="0"/>
    <x v="5"/>
    <n v="1941"/>
    <n v="51669.930000000219"/>
    <n v="50184.398627374932"/>
    <n v="2.8563965024888223"/>
    <n v="2.8563965024888223"/>
  </r>
  <r>
    <x v="4"/>
    <x v="0"/>
    <x v="6"/>
    <n v="7153"/>
    <n v="182861.43999999983"/>
    <n v="177604.09989327422"/>
    <n v="5.1436430497598966"/>
    <n v="5.1436430497598966"/>
  </r>
  <r>
    <x v="4"/>
    <x v="0"/>
    <x v="7"/>
    <n v="874"/>
    <n v="23845.409999999934"/>
    <n v="23159.801598731985"/>
    <n v="2.379705337216381"/>
    <n v="2.379705337216381"/>
  </r>
  <r>
    <x v="4"/>
    <x v="0"/>
    <x v="8"/>
    <n v="4402"/>
    <n v="122189.18000000092"/>
    <n v="118676.12608037563"/>
    <n v="6.093283998116279"/>
    <n v="6.093283998116279"/>
  </r>
  <r>
    <x v="4"/>
    <x v="0"/>
    <x v="9"/>
    <n v="1868"/>
    <n v="50197.829999999987"/>
    <n v="48754.664078148424"/>
    <n v="1.8933835421544691"/>
    <n v="1.8933835421544691"/>
  </r>
  <r>
    <x v="4"/>
    <x v="0"/>
    <x v="10"/>
    <n v="58"/>
    <n v="1555.1999999999996"/>
    <n v="1510.4869955261479"/>
    <n v="2.2947324696063416"/>
    <n v="2.2947324696063416"/>
  </r>
  <r>
    <x v="4"/>
    <x v="0"/>
    <x v="11"/>
    <n v="191"/>
    <n v="5268.0000000000027"/>
    <n v="5116.5415974998396"/>
    <n v="7.4393261078018718"/>
    <n v="7.4393261078018718"/>
  </r>
  <r>
    <x v="4"/>
    <x v="0"/>
    <x v="12"/>
    <n v="1964"/>
    <n v="53707.05000000017"/>
    <n v="52162.916811660383"/>
    <n v="4.1543007718922143"/>
    <n v="4.1543007718922143"/>
  </r>
  <r>
    <x v="4"/>
    <x v="0"/>
    <x v="13"/>
    <n v="160"/>
    <n v="4350.5200000000013"/>
    <n v="4225.4341900862637"/>
    <n v="5.0464394191951172"/>
    <n v="5.0464394191951172"/>
  </r>
  <r>
    <x v="4"/>
    <x v="1"/>
    <x v="0"/>
    <n v="1098"/>
    <n v="22295.790000000015"/>
    <n v="41620"/>
    <n v="3.6888818987442691"/>
    <n v="3.6888818987442691"/>
  </r>
  <r>
    <x v="4"/>
    <x v="1"/>
    <x v="1"/>
    <n v="436"/>
    <n v="8389.43"/>
    <n v="15430"/>
    <n v="4.4569291094085104"/>
    <n v="4.4569291094085104"/>
  </r>
  <r>
    <x v="4"/>
    <x v="1"/>
    <x v="2"/>
    <n v="1473"/>
    <n v="17524.739999999983"/>
    <n v="32407"/>
    <n v="7.0456930817651084"/>
    <n v="7.0456930817651084"/>
  </r>
  <r>
    <x v="4"/>
    <x v="1"/>
    <x v="3"/>
    <n v="800"/>
    <n v="17054.180000000008"/>
    <n v="31849"/>
    <n v="2.88250739135208"/>
    <n v="2.88250739135208"/>
  </r>
  <r>
    <x v="4"/>
    <x v="1"/>
    <x v="4"/>
    <n v="1235"/>
    <n v="26433.98000000001"/>
    <n v="48990"/>
    <n v="5.4440694925080422"/>
    <n v="5.4440694925080422"/>
  </r>
  <r>
    <x v="4"/>
    <x v="1"/>
    <x v="5"/>
    <n v="1218"/>
    <n v="25644.140000000018"/>
    <n v="47515"/>
    <n v="2.704459623467959"/>
    <n v="2.704459623467959"/>
  </r>
  <r>
    <x v="4"/>
    <x v="1"/>
    <x v="6"/>
    <n v="6027"/>
    <n v="93499.880000000048"/>
    <n v="173193.5"/>
    <n v="5.0159064068561321"/>
    <n v="5.0159064068561321"/>
  </r>
  <r>
    <x v="4"/>
    <x v="1"/>
    <x v="7"/>
    <n v="1047"/>
    <n v="22834.490000000009"/>
    <n v="42795"/>
    <n v="4.3972522593522916"/>
    <n v="4.3972522593522916"/>
  </r>
  <r>
    <x v="4"/>
    <x v="1"/>
    <x v="8"/>
    <n v="2774"/>
    <n v="56894.689999999966"/>
    <n v="105010"/>
    <n v="5.3916130714347403"/>
    <n v="5.3916130714347403"/>
  </r>
  <r>
    <x v="4"/>
    <x v="1"/>
    <x v="9"/>
    <n v="5816"/>
    <n v="114044.09000000029"/>
    <n v="212084.5"/>
    <n v="8.2362848650214637"/>
    <n v="8.2362848650214637"/>
  </r>
  <r>
    <x v="4"/>
    <x v="1"/>
    <x v="10"/>
    <n v="28"/>
    <n v="631.79"/>
    <n v="1214"/>
    <n v="1.8443093031275779"/>
    <n v="1.8443093031275779"/>
  </r>
  <r>
    <x v="4"/>
    <x v="1"/>
    <x v="11"/>
    <n v="12"/>
    <n v="271.42"/>
    <n v="510"/>
    <n v="0.74152750303699133"/>
    <n v="0.74152750303699133"/>
  </r>
  <r>
    <x v="4"/>
    <x v="1"/>
    <x v="12"/>
    <n v="1749"/>
    <n v="35932.240000000013"/>
    <n v="66774"/>
    <n v="5.3179403434035244"/>
    <n v="5.3179403434035244"/>
  </r>
  <r>
    <x v="4"/>
    <x v="1"/>
    <x v="13"/>
    <n v="132"/>
    <n v="2606.8399999999997"/>
    <n v="4774"/>
    <n v="5.7015920029618661"/>
    <n v="5.7015920029618661"/>
  </r>
  <r>
    <x v="4"/>
    <x v="2"/>
    <x v="0"/>
    <n v="3"/>
    <n v="212.10000000000002"/>
    <n v="70"/>
    <n v="6.2042703727078052E-3"/>
    <n v="6.2042703727078052E-3"/>
  </r>
  <r>
    <x v="4"/>
    <x v="2"/>
    <x v="1"/>
    <n v="1"/>
    <n v="84.84"/>
    <n v="28"/>
    <n v="8.087752110397816E-3"/>
    <n v="8.087752110397816E-3"/>
  </r>
  <r>
    <x v="4"/>
    <x v="2"/>
    <x v="2"/>
    <n v="1"/>
    <n v="42.42"/>
    <n v="14"/>
    <n v="3.0437776759561675E-3"/>
    <n v="3.0437776759561675E-3"/>
  </r>
  <r>
    <x v="4"/>
    <x v="2"/>
    <x v="3"/>
    <n v="10"/>
    <n v="678.72"/>
    <n v="224"/>
    <n v="2.0273215977357713E-2"/>
    <n v="2.0273215977357713E-2"/>
  </r>
  <r>
    <x v="4"/>
    <x v="2"/>
    <x v="4"/>
    <n v="4"/>
    <n v="296.94000000000005"/>
    <n v="98"/>
    <n v="1.0890361507772773E-2"/>
    <n v="1.0890361507772773E-2"/>
  </r>
  <r>
    <x v="4"/>
    <x v="2"/>
    <x v="5"/>
    <n v="14"/>
    <n v="933.24000000000024"/>
    <n v="308"/>
    <n v="1.7530749532318875E-2"/>
    <n v="1.7530749532318875E-2"/>
  </r>
  <r>
    <x v="4"/>
    <x v="2"/>
    <x v="6"/>
    <n v="26"/>
    <n v="1824.06"/>
    <n v="602"/>
    <n v="1.7434693893982119E-2"/>
    <n v="1.7434693893982119E-2"/>
  </r>
  <r>
    <x v="4"/>
    <x v="2"/>
    <x v="7"/>
    <n v="6"/>
    <n v="424.20000000000005"/>
    <n v="140"/>
    <n v="1.4385215943669139E-2"/>
    <n v="1.4385215943669139E-2"/>
  </r>
  <r>
    <x v="4"/>
    <x v="2"/>
    <x v="8"/>
    <n v="4"/>
    <n v="593.88"/>
    <n v="196"/>
    <n v="1.0063385982298915E-2"/>
    <n v="1.0063385982298915E-2"/>
  </r>
  <r>
    <x v="4"/>
    <x v="2"/>
    <x v="9"/>
    <n v="11"/>
    <n v="890.82"/>
    <n v="294"/>
    <n v="1.1417466860219914E-2"/>
    <n v="1.1417466860219914E-2"/>
  </r>
  <r>
    <x v="4"/>
    <x v="2"/>
    <x v="10"/>
    <n v="0"/>
    <n v="0"/>
    <n v="0"/>
    <n v="0"/>
    <n v="0"/>
  </r>
  <r>
    <x v="4"/>
    <x v="2"/>
    <x v="11"/>
    <n v="2"/>
    <n v="127.26"/>
    <n v="42"/>
    <n v="6.1066970838340465E-2"/>
    <n v="6.1066970838340465E-2"/>
  </r>
  <r>
    <x v="4"/>
    <x v="2"/>
    <x v="12"/>
    <n v="5"/>
    <n v="296.94000000000005"/>
    <n v="98"/>
    <n v="7.8048065662315496E-3"/>
    <n v="7.8048065662315496E-3"/>
  </r>
  <r>
    <x v="4"/>
    <x v="2"/>
    <x v="13"/>
    <n v="2"/>
    <n v="106.05000000000001"/>
    <n v="35"/>
    <n v="4.1800527880952093E-2"/>
    <n v="4.1800527880952093E-2"/>
  </r>
  <r>
    <x v="5"/>
    <x v="0"/>
    <x v="0"/>
    <n v="1898"/>
    <n v="53214.360000000124"/>
    <n v="51431.149798285434"/>
    <n v="4.563517053892391"/>
    <n v="4.563517053892391"/>
  </r>
  <r>
    <x v="5"/>
    <x v="0"/>
    <x v="1"/>
    <n v="737"/>
    <n v="17876.069999999989"/>
    <n v="17362.108954197545"/>
    <n v="5.0086259797540347"/>
    <n v="5.0086259797540347"/>
  </r>
  <r>
    <x v="5"/>
    <x v="0"/>
    <x v="2"/>
    <n v="636"/>
    <n v="14395.369999999994"/>
    <n v="13981.495202305689"/>
    <n v="3.0393203611503985"/>
    <n v="3.0393203611503985"/>
  </r>
  <r>
    <x v="5"/>
    <x v="0"/>
    <x v="3"/>
    <n v="1092"/>
    <n v="33669.589999999931"/>
    <n v="32729.049735181987"/>
    <n v="2.9576037143432119"/>
    <n v="2.9576037143432119"/>
  </r>
  <r>
    <x v="5"/>
    <x v="0"/>
    <x v="4"/>
    <n v="801"/>
    <n v="21993.779999999959"/>
    <n v="21361.436294644878"/>
    <n v="2.3646446839581357"/>
    <n v="2.3646446839581357"/>
  </r>
  <r>
    <x v="5"/>
    <x v="0"/>
    <x v="5"/>
    <n v="1993"/>
    <n v="54057.77000000015"/>
    <n v="52503.575585122278"/>
    <n v="2.96314159802531"/>
    <n v="2.96314159802531"/>
  </r>
  <r>
    <x v="5"/>
    <x v="0"/>
    <x v="6"/>
    <n v="7563"/>
    <n v="198153.06999999878"/>
    <n v="192456.05651672443"/>
    <n v="5.5474973846722015"/>
    <n v="5.5474973846722015"/>
  </r>
  <r>
    <x v="5"/>
    <x v="0"/>
    <x v="7"/>
    <n v="1069"/>
    <n v="28686.379999999917"/>
    <n v="27861.591972041431"/>
    <n v="2.8586081920137691"/>
    <n v="2.8586081920137691"/>
  </r>
  <r>
    <x v="5"/>
    <x v="0"/>
    <x v="8"/>
    <n v="4887"/>
    <n v="135501.14000000083"/>
    <n v="131632.31496450998"/>
    <n v="6.7426710196336952"/>
    <n v="6.7426710196336952"/>
  </r>
  <r>
    <x v="5"/>
    <x v="0"/>
    <x v="9"/>
    <n v="2113"/>
    <n v="54544.650000000103"/>
    <n v="52976.435270670539"/>
    <n v="2.0369340161867768"/>
    <n v="2.0369340161867768"/>
  </r>
  <r>
    <x v="5"/>
    <x v="0"/>
    <x v="10"/>
    <n v="32"/>
    <n v="885.60000000000014"/>
    <n v="860.13842800794544"/>
    <n v="1.3039750101692855"/>
    <n v="1.3039750101692855"/>
  </r>
  <r>
    <x v="5"/>
    <x v="0"/>
    <x v="11"/>
    <n v="134"/>
    <n v="3661.7100000000005"/>
    <n v="3556.4376349689733"/>
    <n v="5.1518345864430035"/>
    <n v="5.1518345864430035"/>
  </r>
  <r>
    <x v="5"/>
    <x v="0"/>
    <x v="12"/>
    <n v="1941"/>
    <n v="53329.910000000171"/>
    <n v="51796.61705524967"/>
    <n v="4.1020430898867559"/>
    <n v="4.1020430898867559"/>
  </r>
  <r>
    <x v="5"/>
    <x v="0"/>
    <x v="13"/>
    <n v="95"/>
    <n v="2709.6000000000008"/>
    <n v="2631.6972499213289"/>
    <n v="3.1597043918836309"/>
    <n v="3.1597043918836309"/>
  </r>
  <r>
    <x v="5"/>
    <x v="1"/>
    <x v="0"/>
    <n v="1015"/>
    <n v="24041.740000000009"/>
    <n v="38777"/>
    <n v="3.4407066824837846"/>
    <n v="3.4407066824837846"/>
  </r>
  <r>
    <x v="5"/>
    <x v="1"/>
    <x v="1"/>
    <n v="478"/>
    <n v="10001.84"/>
    <n v="16132"/>
    <n v="4.6537638093705027"/>
    <n v="4.6537638093705027"/>
  </r>
  <r>
    <x v="5"/>
    <x v="1"/>
    <x v="2"/>
    <n v="1810"/>
    <n v="23925.800000000036"/>
    <n v="38590"/>
    <n v="8.3887574998024537"/>
    <n v="8.3887574998024537"/>
  </r>
  <r>
    <x v="5"/>
    <x v="1"/>
    <x v="3"/>
    <n v="695"/>
    <n v="17072.940000000002"/>
    <n v="27537"/>
    <n v="2.4884172971976501"/>
    <n v="2.4884172971976501"/>
  </r>
  <r>
    <x v="5"/>
    <x v="1"/>
    <x v="4"/>
    <n v="1284"/>
    <n v="30585.220000000016"/>
    <n v="49331"/>
    <n v="5.4607885581917532"/>
    <n v="5.4607885581917532"/>
  </r>
  <r>
    <x v="5"/>
    <x v="1"/>
    <x v="5"/>
    <n v="1247"/>
    <n v="31089.90000000002"/>
    <n v="50145"/>
    <n v="2.8300307888951384"/>
    <n v="2.8300307888951384"/>
  </r>
  <r>
    <x v="5"/>
    <x v="1"/>
    <x v="6"/>
    <n v="5674"/>
    <n v="108344.38000000062"/>
    <n v="174749"/>
    <n v="5.0370959377411957"/>
    <n v="5.0370959377411957"/>
  </r>
  <r>
    <x v="5"/>
    <x v="1"/>
    <x v="7"/>
    <n v="1137"/>
    <n v="26803.840000000015"/>
    <n v="43232"/>
    <n v="4.435616941097722"/>
    <n v="4.435616941097722"/>
  </r>
  <r>
    <x v="5"/>
    <x v="1"/>
    <x v="8"/>
    <n v="3174"/>
    <n v="75380.220000000336"/>
    <n v="121581"/>
    <n v="6.2278072482361884"/>
    <n v="6.2278072482361884"/>
  </r>
  <r>
    <x v="5"/>
    <x v="1"/>
    <x v="9"/>
    <n v="5869"/>
    <n v="122446.90000000082"/>
    <n v="197602"/>
    <n v="7.5977598985294055"/>
    <n v="7.5977598985294055"/>
  </r>
  <r>
    <x v="5"/>
    <x v="1"/>
    <x v="10"/>
    <n v="20"/>
    <n v="684.48"/>
    <n v="1104"/>
    <n v="1.6736706143462678"/>
    <n v="1.6736706143462678"/>
  </r>
  <r>
    <x v="5"/>
    <x v="1"/>
    <x v="11"/>
    <n v="13"/>
    <n v="246.76000000000002"/>
    <n v="398"/>
    <n v="0.5765404530767777"/>
    <n v="0.5765404530767777"/>
  </r>
  <r>
    <x v="5"/>
    <x v="1"/>
    <x v="12"/>
    <n v="1863"/>
    <n v="43807.340000000098"/>
    <n v="70657"/>
    <n v="5.5956947592343376"/>
    <n v="5.5956947592343376"/>
  </r>
  <r>
    <x v="5"/>
    <x v="1"/>
    <x v="13"/>
    <n v="117"/>
    <n v="2678.3999999999996"/>
    <n v="4320"/>
    <n v="5.1867375600842127"/>
    <n v="5.1867375600842127"/>
  </r>
  <r>
    <x v="5"/>
    <x v="2"/>
    <x v="0"/>
    <n v="15"/>
    <n v="1230.1799999999998"/>
    <n v="406"/>
    <n v="3.6024625759816811E-2"/>
    <n v="3.6024625759816811E-2"/>
  </r>
  <r>
    <x v="5"/>
    <x v="2"/>
    <x v="1"/>
    <n v="5"/>
    <n v="381.78"/>
    <n v="126"/>
    <n v="3.6348514752087988E-2"/>
    <n v="3.6348514752087988E-2"/>
  </r>
  <r>
    <x v="5"/>
    <x v="2"/>
    <x v="2"/>
    <n v="21"/>
    <n v="1078.6799999999998"/>
    <n v="356"/>
    <n v="7.7387863952569941E-2"/>
    <n v="7.7387863952569941E-2"/>
  </r>
  <r>
    <x v="5"/>
    <x v="2"/>
    <x v="3"/>
    <n v="24"/>
    <n v="1654.38"/>
    <n v="546"/>
    <n v="4.9340009596902962E-2"/>
    <n v="4.9340009596902962E-2"/>
  </r>
  <r>
    <x v="5"/>
    <x v="2"/>
    <x v="4"/>
    <n v="7"/>
    <n v="509.04"/>
    <n v="168"/>
    <n v="1.8597078465391225E-2"/>
    <n v="1.8597078465391225E-2"/>
  </r>
  <r>
    <x v="5"/>
    <x v="2"/>
    <x v="5"/>
    <n v="56"/>
    <n v="3987.4800000000018"/>
    <n v="1316"/>
    <n v="7.4271024392980403E-2"/>
    <n v="7.4271024392980403E-2"/>
  </r>
  <r>
    <x v="5"/>
    <x v="2"/>
    <x v="6"/>
    <n v="105"/>
    <n v="7626.5100000000039"/>
    <n v="2503"/>
    <n v="7.2148344952853591E-2"/>
    <n v="7.2148344952853591E-2"/>
  </r>
  <r>
    <x v="5"/>
    <x v="2"/>
    <x v="7"/>
    <n v="25"/>
    <n v="1796.79"/>
    <n v="593"/>
    <n v="6.0841988482396123E-2"/>
    <n v="6.0841988482396123E-2"/>
  </r>
  <r>
    <x v="5"/>
    <x v="2"/>
    <x v="8"/>
    <n v="91"/>
    <n v="5917.590000000002"/>
    <n v="1953"/>
    <n v="0.10003954199920445"/>
    <n v="0.10003954199920445"/>
  </r>
  <r>
    <x v="5"/>
    <x v="2"/>
    <x v="9"/>
    <n v="27"/>
    <n v="2205.84"/>
    <n v="728"/>
    <n v="2.7991463680172305E-2"/>
    <n v="2.7991463680172305E-2"/>
  </r>
  <r>
    <x v="5"/>
    <x v="2"/>
    <x v="10"/>
    <n v="0"/>
    <n v="0"/>
    <n v="0"/>
    <n v="0"/>
    <n v="0"/>
  </r>
  <r>
    <x v="5"/>
    <x v="2"/>
    <x v="11"/>
    <n v="63"/>
    <n v="4920.72"/>
    <n v="1624"/>
    <n v="2.3525168236097662"/>
    <n v="2.3525168236097662"/>
  </r>
  <r>
    <x v="5"/>
    <x v="2"/>
    <x v="12"/>
    <n v="31"/>
    <n v="2417.94"/>
    <n v="798"/>
    <n v="6.3197764097952108E-2"/>
    <n v="6.3197764097952108E-2"/>
  </r>
  <r>
    <x v="5"/>
    <x v="2"/>
    <x v="13"/>
    <n v="4"/>
    <n v="254.52"/>
    <n v="84"/>
    <n v="0.10085323033497079"/>
    <n v="0.10085323033497079"/>
  </r>
  <r>
    <x v="6"/>
    <x v="0"/>
    <x v="0"/>
    <n v="2009"/>
    <n v="56454.180000000073"/>
    <n v="54831.077537333535"/>
    <n v="4.8709369251234564"/>
    <n v="4.8709369251234564"/>
  </r>
  <r>
    <x v="6"/>
    <x v="0"/>
    <x v="1"/>
    <n v="681"/>
    <n v="15510.85999999999"/>
    <n v="15064.909981834855"/>
    <n v="4.3420888935489712"/>
    <n v="4.3420888935489712"/>
  </r>
  <r>
    <x v="6"/>
    <x v="0"/>
    <x v="2"/>
    <n v="904"/>
    <n v="17878.099999999984"/>
    <n v="17364.106952868875"/>
    <n v="3.7758064480280487"/>
    <n v="3.7758064480280487"/>
  </r>
  <r>
    <x v="6"/>
    <x v="0"/>
    <x v="3"/>
    <n v="1237"/>
    <n v="36502.599999999926"/>
    <n v="35467.140414351685"/>
    <n v="3.1964002417952875"/>
    <n v="3.1964002417952875"/>
  </r>
  <r>
    <x v="6"/>
    <x v="0"/>
    <x v="4"/>
    <n v="852"/>
    <n v="23890.279999999959"/>
    <n v="23203.424569722702"/>
    <n v="2.5449482659009002"/>
    <n v="2.5449482659009002"/>
  </r>
  <r>
    <x v="6"/>
    <x v="0"/>
    <x v="5"/>
    <n v="1906"/>
    <n v="53671.360000000102"/>
    <n v="52128.284834690683"/>
    <n v="2.9229227079451743"/>
    <n v="2.9229227079451743"/>
  </r>
  <r>
    <x v="6"/>
    <x v="0"/>
    <x v="6"/>
    <n v="8073"/>
    <n v="205800.93999999887"/>
    <n v="199904.92856322476"/>
    <n v="5.7233700772332359"/>
    <n v="5.7233700772332359"/>
  </r>
  <r>
    <x v="6"/>
    <x v="0"/>
    <x v="7"/>
    <n v="1038"/>
    <n v="28226.389999999945"/>
    <n v="27414.87276910969"/>
    <n v="2.8051794370654268"/>
    <n v="2.8051794370654268"/>
  </r>
  <r>
    <x v="6"/>
    <x v="0"/>
    <x v="8"/>
    <n v="5460"/>
    <n v="150982.84000000064"/>
    <n v="146641.94698310533"/>
    <n v="7.4908593717664216"/>
    <n v="7.4908593717664216"/>
  </r>
  <r>
    <x v="6"/>
    <x v="0"/>
    <x v="9"/>
    <n v="2206"/>
    <n v="57588.460000000123"/>
    <n v="55979.427273680813"/>
    <n v="2.1270103487894114"/>
    <n v="2.1270103487894114"/>
  </r>
  <r>
    <x v="6"/>
    <x v="0"/>
    <x v="10"/>
    <n v="28"/>
    <n v="806.39999999999986"/>
    <n v="783.2154791617063"/>
    <n v="1.1802408191627212"/>
    <n v="1.1802408191627212"/>
  </r>
  <r>
    <x v="6"/>
    <x v="0"/>
    <x v="11"/>
    <n v="153"/>
    <n v="4237.7200000000021"/>
    <n v="4115.8772629416217"/>
    <n v="5.9518505557129524"/>
    <n v="5.9518505557129524"/>
  </r>
  <r>
    <x v="6"/>
    <x v="0"/>
    <x v="12"/>
    <n v="2079"/>
    <n v="57197.500000000065"/>
    <n v="55553.021057241094"/>
    <n v="4.3865480500063834"/>
    <n v="4.3865480500063834"/>
  </r>
  <r>
    <x v="6"/>
    <x v="0"/>
    <x v="13"/>
    <n v="128"/>
    <n v="3576.340000000002"/>
    <n v="3473.5206901087431"/>
    <n v="4.1882294874543691"/>
    <n v="4.1882294874543691"/>
  </r>
  <r>
    <x v="6"/>
    <x v="1"/>
    <x v="0"/>
    <n v="1125"/>
    <n v="47914.530000000101"/>
    <n v="43885"/>
    <n v="3.8985385033423183"/>
    <n v="3.8985385033423183"/>
  </r>
  <r>
    <x v="6"/>
    <x v="1"/>
    <x v="1"/>
    <n v="414"/>
    <n v="16229.579999999991"/>
    <n v="14223"/>
    <n v="4.0994290976457028"/>
    <n v="4.0994290976457028"/>
  </r>
  <r>
    <x v="6"/>
    <x v="1"/>
    <x v="2"/>
    <n v="1773"/>
    <n v="45661.640000000094"/>
    <n v="39405"/>
    <n v="8.5685750202064419"/>
    <n v="8.5685750202064419"/>
  </r>
  <r>
    <x v="6"/>
    <x v="1"/>
    <x v="3"/>
    <n v="847"/>
    <n v="34764.690000000017"/>
    <n v="31062"/>
    <n v="2.7993963750872108"/>
    <n v="2.7993963750872108"/>
  </r>
  <r>
    <x v="6"/>
    <x v="1"/>
    <x v="4"/>
    <n v="1280"/>
    <n v="52653.850000000122"/>
    <n v="48028"/>
    <n v="5.2677041247687333"/>
    <n v="5.2677041247687333"/>
  </r>
  <r>
    <x v="6"/>
    <x v="1"/>
    <x v="5"/>
    <n v="1413"/>
    <n v="52714.270000000128"/>
    <n v="51543"/>
    <n v="2.890104779264834"/>
    <n v="2.890104779264834"/>
  </r>
  <r>
    <x v="6"/>
    <x v="1"/>
    <x v="6"/>
    <n v="6124"/>
    <n v="213778.79000000015"/>
    <n v="181196"/>
    <n v="5.1877248448447375"/>
    <n v="5.1877248448447375"/>
  </r>
  <r>
    <x v="6"/>
    <x v="1"/>
    <x v="7"/>
    <n v="1171"/>
    <n v="53035.490000000129"/>
    <n v="45014"/>
    <n v="4.6059796900587209"/>
    <n v="4.6059796900587209"/>
  </r>
  <r>
    <x v="6"/>
    <x v="1"/>
    <x v="8"/>
    <n v="3674"/>
    <n v="159260.47000000035"/>
    <n v="142262"/>
    <n v="7.2671200694642319"/>
    <n v="7.2671200694642319"/>
  </r>
  <r>
    <x v="6"/>
    <x v="1"/>
    <x v="9"/>
    <n v="5817"/>
    <n v="210323.61999999901"/>
    <n v="191949"/>
    <n v="7.2933491699321786"/>
    <n v="7.2933491699321786"/>
  </r>
  <r>
    <x v="6"/>
    <x v="1"/>
    <x v="10"/>
    <n v="36"/>
    <n v="1713.3100000000004"/>
    <n v="1443"/>
    <n v="2.1744814133074346"/>
    <n v="2.1744814133074346"/>
  </r>
  <r>
    <x v="6"/>
    <x v="1"/>
    <x v="11"/>
    <n v="14"/>
    <n v="545.71999999999991"/>
    <n v="602"/>
    <n v="0.87053471365626023"/>
    <n v="0.87053471365626023"/>
  </r>
  <r>
    <x v="6"/>
    <x v="1"/>
    <x v="12"/>
    <n v="1812"/>
    <n v="76582.030000000304"/>
    <n v="69896"/>
    <n v="5.5190907113283254"/>
    <n v="5.5190907113283254"/>
  </r>
  <r>
    <x v="6"/>
    <x v="1"/>
    <x v="13"/>
    <n v="89"/>
    <n v="4041.1299999999997"/>
    <n v="3644"/>
    <n v="4.3937864817514383"/>
    <n v="4.3937864817514383"/>
  </r>
  <r>
    <x v="6"/>
    <x v="1"/>
    <x v="14"/>
    <n v="1"/>
    <n v="1.24"/>
    <n v="2"/>
    <m/>
    <m/>
  </r>
  <r>
    <x v="6"/>
    <x v="2"/>
    <x v="0"/>
    <n v="9"/>
    <n v="933.24"/>
    <n v="308"/>
    <n v="2.7361281964895384E-2"/>
    <n v="2.7361281964895384E-2"/>
  </r>
  <r>
    <x v="6"/>
    <x v="2"/>
    <x v="1"/>
    <n v="1"/>
    <n v="84.84"/>
    <n v="28"/>
    <n v="8.0703096909287564E-3"/>
    <n v="8.0703096909287564E-3"/>
  </r>
  <r>
    <x v="6"/>
    <x v="2"/>
    <x v="2"/>
    <n v="86"/>
    <n v="3699.63"/>
    <n v="1221"/>
    <n v="0.26550514147118554"/>
    <n v="0.26550514147118554"/>
  </r>
  <r>
    <x v="6"/>
    <x v="2"/>
    <x v="3"/>
    <n v="32"/>
    <n v="2163.42"/>
    <n v="714"/>
    <n v="6.4347724287305022E-2"/>
    <n v="6.4347724287305022E-2"/>
  </r>
  <r>
    <x v="6"/>
    <x v="2"/>
    <x v="4"/>
    <n v="12"/>
    <n v="678.72"/>
    <n v="224"/>
    <n v="2.4568287747734577E-2"/>
    <n v="2.4568287747734577E-2"/>
  </r>
  <r>
    <x v="6"/>
    <x v="2"/>
    <x v="5"/>
    <n v="42"/>
    <n v="3754.1700000000005"/>
    <n v="1239"/>
    <n v="6.9472863851718553E-2"/>
    <n v="6.9472863851718553E-2"/>
  </r>
  <r>
    <x v="6"/>
    <x v="2"/>
    <x v="6"/>
    <n v="101"/>
    <n v="6641.7600000000039"/>
    <n v="2192"/>
    <n v="6.2757968497647101E-2"/>
    <n v="6.2757968497647101E-2"/>
  </r>
  <r>
    <x v="6"/>
    <x v="2"/>
    <x v="7"/>
    <n v="24"/>
    <n v="2078.58"/>
    <n v="686"/>
    <n v="7.0193763437603474E-2"/>
    <n v="7.0193763437603474E-2"/>
  </r>
  <r>
    <x v="6"/>
    <x v="2"/>
    <x v="8"/>
    <n v="65"/>
    <n v="4390.4700000000021"/>
    <n v="1449"/>
    <n v="7.4018761022997509E-2"/>
    <n v="7.4018761022997509E-2"/>
  </r>
  <r>
    <x v="6"/>
    <x v="2"/>
    <x v="9"/>
    <n v="20"/>
    <n v="1611.96"/>
    <n v="532"/>
    <n v="2.0214024341902895E-2"/>
    <n v="2.0214024341902895E-2"/>
  </r>
  <r>
    <x v="6"/>
    <x v="2"/>
    <x v="10"/>
    <n v="0"/>
    <n v="0"/>
    <n v="0"/>
    <n v="0"/>
    <n v="0"/>
  </r>
  <r>
    <x v="6"/>
    <x v="2"/>
    <x v="11"/>
    <n v="30"/>
    <n v="2787.6000000000004"/>
    <n v="920"/>
    <n v="1.3303852766839859"/>
    <n v="1.3303852766839859"/>
  </r>
  <r>
    <x v="6"/>
    <x v="2"/>
    <x v="12"/>
    <n v="24"/>
    <n v="1611.96"/>
    <n v="532"/>
    <n v="4.2007500549769212E-2"/>
    <n v="4.2007500549769212E-2"/>
  </r>
  <r>
    <x v="6"/>
    <x v="2"/>
    <x v="13"/>
    <n v="11"/>
    <n v="590.85"/>
    <n v="195"/>
    <n v="0.2351230416963585"/>
    <n v="0.2351230416963585"/>
  </r>
  <r>
    <x v="7"/>
    <x v="0"/>
    <x v="0"/>
    <n v="2020"/>
    <n v="58623.530000000144"/>
    <n v="55850.056859712153"/>
    <n v="4.9613295940887792"/>
    <n v="4.9613295940887792"/>
  </r>
  <r>
    <x v="7"/>
    <x v="0"/>
    <x v="1"/>
    <n v="651"/>
    <n v="15937.789999999997"/>
    <n v="15196.11189458558"/>
    <n v="4.3582178285777156"/>
    <n v="4.3582178285777156"/>
  </r>
  <r>
    <x v="7"/>
    <x v="0"/>
    <x v="2"/>
    <n v="967"/>
    <n v="21740.720000000001"/>
    <n v="20448.683901625212"/>
    <n v="4.4496522414580681"/>
    <n v="4.4496522414580681"/>
  </r>
  <r>
    <x v="7"/>
    <x v="0"/>
    <x v="3"/>
    <n v="1305"/>
    <n v="39362.279999999977"/>
    <n v="37420.850115134715"/>
    <n v="3.350880742708684"/>
    <n v="3.350880742708684"/>
  </r>
  <r>
    <x v="7"/>
    <x v="0"/>
    <x v="4"/>
    <n v="970"/>
    <n v="27452.459999999977"/>
    <n v="26202.753575168928"/>
    <n v="2.8532283254386628"/>
    <n v="2.8532283254386628"/>
  </r>
  <r>
    <x v="7"/>
    <x v="0"/>
    <x v="5"/>
    <n v="1727"/>
    <n v="49615.920000000006"/>
    <n v="47018.403232761972"/>
    <n v="2.6369209359683419"/>
    <n v="2.6369209359683419"/>
  </r>
  <r>
    <x v="7"/>
    <x v="0"/>
    <x v="6"/>
    <n v="7888"/>
    <n v="208269.58999999834"/>
    <n v="196951.72002710821"/>
    <n v="5.5809920700479152"/>
    <n v="5.5809920700479152"/>
  </r>
  <r>
    <x v="7"/>
    <x v="0"/>
    <x v="7"/>
    <n v="1067"/>
    <n v="29069.589999999942"/>
    <n v="27545.07568252473"/>
    <n v="2.8086628000312759"/>
    <n v="2.8086628000312759"/>
  </r>
  <r>
    <x v="7"/>
    <x v="0"/>
    <x v="8"/>
    <n v="5772"/>
    <n v="164899.31999999992"/>
    <n v="158055.51439308314"/>
    <n v="8.0441527090345275"/>
    <n v="8.0441527090345275"/>
  </r>
  <r>
    <x v="7"/>
    <x v="0"/>
    <x v="9"/>
    <n v="2318"/>
    <n v="61279.160000000091"/>
    <n v="58173.396314691439"/>
    <n v="2.1789303524129404"/>
    <n v="2.1789303524129404"/>
  </r>
  <r>
    <x v="7"/>
    <x v="0"/>
    <x v="10"/>
    <n v="28"/>
    <n v="796.8"/>
    <n v="773.89148536216214"/>
    <n v="1.1564582986952339"/>
    <n v="1.1564582986952339"/>
  </r>
  <r>
    <x v="7"/>
    <x v="0"/>
    <x v="11"/>
    <n v="149"/>
    <n v="4276.1500000000005"/>
    <n v="4085.2412833145477"/>
    <n v="5.9010079992063327"/>
    <n v="5.9010079992063327"/>
  </r>
  <r>
    <x v="7"/>
    <x v="0"/>
    <x v="12"/>
    <n v="2228"/>
    <n v="64088.370000000134"/>
    <n v="60806.092563948499"/>
    <n v="4.7917815125546284"/>
    <n v="4.7917815125546284"/>
  </r>
  <r>
    <x v="7"/>
    <x v="0"/>
    <x v="13"/>
    <n v="83"/>
    <n v="2279.85"/>
    <n v="2146.8495723450346"/>
    <n v="2.6033637189662149"/>
    <n v="2.6033637189662149"/>
  </r>
  <r>
    <x v="7"/>
    <x v="1"/>
    <x v="0"/>
    <n v="1112"/>
    <n v="77447.040000000008"/>
    <n v="42278"/>
    <n v="3.7556827042407868"/>
    <n v="3.7556827042407868"/>
  </r>
  <r>
    <x v="7"/>
    <x v="1"/>
    <x v="1"/>
    <n v="403"/>
    <n v="25270.19999999999"/>
    <n v="13796"/>
    <n v="3.9566682306729546"/>
    <n v="3.9566682306729546"/>
  </r>
  <r>
    <x v="7"/>
    <x v="1"/>
    <x v="2"/>
    <n v="1727"/>
    <n v="73375.930000000037"/>
    <n v="39996"/>
    <n v="8.7031660279717276"/>
    <n v="8.7031660279717276"/>
  </r>
  <r>
    <x v="7"/>
    <x v="1"/>
    <x v="3"/>
    <n v="924"/>
    <n v="61592.110000000066"/>
    <n v="33572"/>
    <n v="3.0062322995895134"/>
    <n v="3.0062322995895134"/>
  </r>
  <r>
    <x v="7"/>
    <x v="1"/>
    <x v="4"/>
    <n v="1169"/>
    <n v="81301.819999999963"/>
    <n v="44315"/>
    <n v="4.8254780887469826"/>
    <n v="4.8254780887469826"/>
  </r>
  <r>
    <x v="7"/>
    <x v="1"/>
    <x v="5"/>
    <n v="1345"/>
    <n v="91791.42"/>
    <n v="50113"/>
    <n v="2.8104744053091291"/>
    <n v="2.8104744053091291"/>
  </r>
  <r>
    <x v="7"/>
    <x v="1"/>
    <x v="6"/>
    <n v="6106"/>
    <n v="325266.58999999985"/>
    <n v="177331.1"/>
    <n v="5.0250054314664272"/>
    <n v="5.0250054314664272"/>
  </r>
  <r>
    <x v="7"/>
    <x v="1"/>
    <x v="7"/>
    <n v="1190"/>
    <n v="83139.340000000026"/>
    <n v="45317"/>
    <n v="4.6207958756768628"/>
    <n v="4.6207958756768628"/>
  </r>
  <r>
    <x v="7"/>
    <x v="1"/>
    <x v="8"/>
    <n v="3624"/>
    <n v="262377.95999999996"/>
    <n v="143076"/>
    <n v="7.2817781614090338"/>
    <n v="7.2817781614090338"/>
  </r>
  <r>
    <x v="7"/>
    <x v="1"/>
    <x v="9"/>
    <n v="5471"/>
    <n v="326737.63999999885"/>
    <n v="178117"/>
    <n v="6.671512446707907"/>
    <n v="6.671512446707907"/>
  </r>
  <r>
    <x v="7"/>
    <x v="1"/>
    <x v="10"/>
    <n v="45"/>
    <n v="3777.48"/>
    <n v="2059"/>
    <n v="3.0768495093329107"/>
    <n v="3.0768495093329107"/>
  </r>
  <r>
    <x v="7"/>
    <x v="1"/>
    <x v="11"/>
    <n v="11"/>
    <n v="799.9"/>
    <n v="436"/>
    <n v="0.62978886905952736"/>
    <n v="0.62978886905952736"/>
  </r>
  <r>
    <x v="7"/>
    <x v="1"/>
    <x v="12"/>
    <n v="1749"/>
    <n v="119806.86000000004"/>
    <n v="65325"/>
    <n v="5.1478908462738531"/>
    <n v="5.1478908462738531"/>
  </r>
  <r>
    <x v="7"/>
    <x v="1"/>
    <x v="13"/>
    <n v="130"/>
    <n v="8220.9199999999983"/>
    <n v="4481"/>
    <n v="5.4338566497442224"/>
    <n v="5.4338566497442224"/>
  </r>
  <r>
    <x v="7"/>
    <x v="2"/>
    <x v="0"/>
    <n v="6"/>
    <n v="678.72"/>
    <n v="224"/>
    <n v="1.9898597988313924E-2"/>
    <n v="1.9898597988313924E-2"/>
  </r>
  <r>
    <x v="7"/>
    <x v="2"/>
    <x v="1"/>
    <n v="0"/>
    <n v="0"/>
    <n v="0"/>
    <m/>
    <m/>
  </r>
  <r>
    <x v="7"/>
    <x v="2"/>
    <x v="2"/>
    <n v="85"/>
    <n v="5260.08"/>
    <n v="1746"/>
    <n v="0.50074969054472163"/>
    <n v="0.50074969054472163"/>
  </r>
  <r>
    <x v="7"/>
    <x v="2"/>
    <x v="3"/>
    <n v="11"/>
    <n v="721.14"/>
    <n v="238"/>
    <n v="5.1789016768108584E-2"/>
    <n v="5.1789016768108584E-2"/>
  </r>
  <r>
    <x v="7"/>
    <x v="2"/>
    <x v="4"/>
    <n v="2"/>
    <n v="169.68"/>
    <n v="56"/>
    <n v="5.0145659709583202E-3"/>
    <n v="5.0145659709583202E-3"/>
  </r>
  <r>
    <x v="7"/>
    <x v="2"/>
    <x v="5"/>
    <n v="8"/>
    <n v="763.56"/>
    <n v="252"/>
    <n v="2.744038087248651E-2"/>
    <n v="2.744038087248651E-2"/>
  </r>
  <r>
    <x v="7"/>
    <x v="2"/>
    <x v="6"/>
    <n v="29"/>
    <n v="2036.1599999999999"/>
    <n v="672"/>
    <n v="3.7687602026774181E-2"/>
    <n v="3.7687602026774181E-2"/>
  </r>
  <r>
    <x v="7"/>
    <x v="2"/>
    <x v="7"/>
    <n v="20"/>
    <n v="1781.6399999999999"/>
    <n v="588"/>
    <n v="1.666206995672084E-2"/>
    <n v="1.666206995672084E-2"/>
  </r>
  <r>
    <x v="7"/>
    <x v="2"/>
    <x v="8"/>
    <n v="24"/>
    <n v="1654.38"/>
    <n v="546"/>
    <n v="5.5673467972715919E-2"/>
    <n v="5.5673467972715919E-2"/>
  </r>
  <r>
    <x v="7"/>
    <x v="2"/>
    <x v="9"/>
    <n v="21"/>
    <n v="1739.2199999999998"/>
    <n v="574"/>
    <n v="2.9213429678274384E-2"/>
    <n v="2.9213429678274384E-2"/>
  </r>
  <r>
    <x v="7"/>
    <x v="2"/>
    <x v="10"/>
    <n v="0"/>
    <n v="0"/>
    <n v="0"/>
    <m/>
    <m/>
  </r>
  <r>
    <x v="7"/>
    <x v="2"/>
    <x v="11"/>
    <n v="22"/>
    <n v="2248.2600000000002"/>
    <n v="742"/>
    <n v="2.7792194094091331E-2"/>
    <n v="2.7792194094091331E-2"/>
  </r>
  <r>
    <x v="7"/>
    <x v="2"/>
    <x v="12"/>
    <n v="36"/>
    <n v="2502.7800000000011"/>
    <n v="826"/>
    <n v="1.2343262237537564"/>
    <n v="1.2343262237537564"/>
  </r>
  <r>
    <x v="7"/>
    <x v="2"/>
    <x v="13"/>
    <n v="3"/>
    <n v="190.89000000000001"/>
    <n v="63"/>
    <n v="9.1001602639335363E-2"/>
    <n v="9.1001602639335363E-2"/>
  </r>
  <r>
    <x v="8"/>
    <x v="0"/>
    <x v="0"/>
    <n v="2040"/>
    <n v="61719.960000000057"/>
    <n v="56928.643142452376"/>
    <n v="5.0536043379522768"/>
    <n v="5.0536043379522768"/>
  </r>
  <r>
    <x v="8"/>
    <x v="0"/>
    <x v="1"/>
    <n v="605"/>
    <n v="14620.029999999995"/>
    <n v="13628.681936926503"/>
    <n v="3.8897071297910744"/>
    <n v="3.8897071297910744"/>
  </r>
  <r>
    <x v="8"/>
    <x v="0"/>
    <x v="2"/>
    <n v="1043"/>
    <n v="27078.479999999996"/>
    <n v="24641.151113634533"/>
    <n v="5.3701688012419968"/>
    <n v="5.3701688012419968"/>
  </r>
  <r>
    <x v="8"/>
    <x v="0"/>
    <x v="3"/>
    <n v="1437"/>
    <n v="43226.31"/>
    <n v="40072.194351990838"/>
    <n v="3.5752216493280442"/>
    <n v="3.5752216493280442"/>
  </r>
  <r>
    <x v="8"/>
    <x v="0"/>
    <x v="4"/>
    <n v="991"/>
    <n v="29024.289999999979"/>
    <n v="27013.774535839999"/>
    <n v="2.9275547729912339"/>
    <n v="2.9275547729912339"/>
  </r>
  <r>
    <x v="8"/>
    <x v="0"/>
    <x v="5"/>
    <n v="1608"/>
    <n v="46766.130000000026"/>
    <n v="43321.43969124266"/>
    <n v="2.4389712179851069"/>
    <n v="2.4389712179851069"/>
  </r>
  <r>
    <x v="8"/>
    <x v="0"/>
    <x v="6"/>
    <n v="8024"/>
    <n v="227149.72999999914"/>
    <n v="207174.97972864"/>
    <n v="5.8314166000213161"/>
    <n v="5.8314166000213161"/>
  </r>
  <r>
    <x v="8"/>
    <x v="0"/>
    <x v="7"/>
    <n v="1138"/>
    <n v="31679.949999999939"/>
    <n v="29514.269873010624"/>
    <n v="3.0029491870938689"/>
    <n v="3.0029491870938689"/>
  </r>
  <r>
    <x v="8"/>
    <x v="0"/>
    <x v="8"/>
    <n v="5886"/>
    <n v="169713.64999999991"/>
    <n v="160228.67094793409"/>
    <n v="8.1297902863007856"/>
    <n v="8.1297902863007856"/>
  </r>
  <r>
    <x v="8"/>
    <x v="0"/>
    <x v="9"/>
    <n v="2407"/>
    <n v="66937.110000000059"/>
    <n v="61504.060099800023"/>
    <n v="2.2780852975432109"/>
    <n v="2.2780852975432109"/>
  </r>
  <r>
    <x v="8"/>
    <x v="0"/>
    <x v="10"/>
    <n v="30"/>
    <n v="775.34999999999991"/>
    <n v="748.2505024134158"/>
    <n v="1.1108108244243358"/>
    <n v="1.1108108244243358"/>
  </r>
  <r>
    <x v="8"/>
    <x v="0"/>
    <x v="11"/>
    <n v="145"/>
    <n v="4174.2900000000009"/>
    <n v="3878.7814206103567"/>
    <n v="5.63845620662764"/>
    <n v="5.63845620662764"/>
  </r>
  <r>
    <x v="8"/>
    <x v="0"/>
    <x v="12"/>
    <n v="2266"/>
    <n v="66600.790000000023"/>
    <n v="61577.653050860717"/>
    <n v="4.8429859184983366"/>
    <n v="4.8429859184983366"/>
  </r>
  <r>
    <x v="8"/>
    <x v="0"/>
    <x v="13"/>
    <n v="58"/>
    <n v="1731.2599999999998"/>
    <n v="1562.4349609807507"/>
    <n v="1.8955159760502969"/>
    <n v="1.8955159760502969"/>
  </r>
  <r>
    <x v="8"/>
    <x v="1"/>
    <x v="0"/>
    <n v="933"/>
    <n v="64492.880000000048"/>
    <n v="35279"/>
    <n v="3.1317470011096802"/>
    <n v="3.1317470011096802"/>
  </r>
  <r>
    <x v="8"/>
    <x v="1"/>
    <x v="1"/>
    <n v="333"/>
    <n v="21991.659999999996"/>
    <n v="12031"/>
    <n v="3.4337191736583992"/>
    <n v="3.4337191736583992"/>
  </r>
  <r>
    <x v="8"/>
    <x v="1"/>
    <x v="2"/>
    <n v="1278"/>
    <n v="58180.86"/>
    <n v="31713"/>
    <n v="6.9113720543499335"/>
    <n v="6.9113720543499335"/>
  </r>
  <r>
    <x v="8"/>
    <x v="1"/>
    <x v="3"/>
    <n v="838"/>
    <n v="53747.400000000023"/>
    <n v="29360"/>
    <n v="2.6194848902517465"/>
    <n v="2.6194848902517465"/>
  </r>
  <r>
    <x v="8"/>
    <x v="1"/>
    <x v="4"/>
    <n v="948"/>
    <n v="62012.4"/>
    <n v="34021"/>
    <n v="3.6869464798336349"/>
    <n v="3.6869464798336349"/>
  </r>
  <r>
    <x v="8"/>
    <x v="1"/>
    <x v="5"/>
    <n v="1189"/>
    <n v="83051.490000000049"/>
    <n v="45445"/>
    <n v="2.5585263968902461"/>
    <n v="2.5585263968902461"/>
  </r>
  <r>
    <x v="8"/>
    <x v="1"/>
    <x v="6"/>
    <n v="4954"/>
    <n v="252924.21999999936"/>
    <n v="138124"/>
    <n v="3.8878178606139722"/>
    <n v="3.8878178606139722"/>
  </r>
  <r>
    <x v="8"/>
    <x v="1"/>
    <x v="7"/>
    <n v="966"/>
    <n v="63717.950000000099"/>
    <n v="34751"/>
    <n v="3.5357638067857851"/>
    <n v="3.5357638067857851"/>
  </r>
  <r>
    <x v="8"/>
    <x v="1"/>
    <x v="8"/>
    <n v="3128"/>
    <n v="226071.12999999974"/>
    <n v="123464"/>
    <n v="6.2643996356557308"/>
    <n v="6.2643996356557308"/>
  </r>
  <r>
    <x v="8"/>
    <x v="1"/>
    <x v="9"/>
    <n v="4288"/>
    <n v="267636.07999999961"/>
    <n v="146193"/>
    <n v="5.4149290853859826"/>
    <n v="5.4149290853859826"/>
  </r>
  <r>
    <x v="8"/>
    <x v="1"/>
    <x v="10"/>
    <n v="71"/>
    <n v="5193.72"/>
    <n v="2831"/>
    <n v="4.2027441796595202"/>
    <n v="4.2027441796595202"/>
  </r>
  <r>
    <x v="8"/>
    <x v="1"/>
    <x v="11"/>
    <n v="9"/>
    <n v="715.5"/>
    <n v="390"/>
    <n v="0.56693009533874428"/>
    <n v="0.56693009533874428"/>
  </r>
  <r>
    <x v="8"/>
    <x v="1"/>
    <x v="12"/>
    <n v="1626"/>
    <n v="109509.08999999997"/>
    <n v="59712"/>
    <n v="4.6962552295800846"/>
    <n v="4.6962552295800846"/>
  </r>
  <r>
    <x v="8"/>
    <x v="1"/>
    <x v="13"/>
    <n v="124"/>
    <n v="8055.8199999999979"/>
    <n v="4391"/>
    <n v="5.3270765559497715"/>
    <n v="5.3270765559497715"/>
  </r>
  <r>
    <x v="8"/>
    <x v="2"/>
    <x v="0"/>
    <n v="2"/>
    <n v="254.52"/>
    <n v="84"/>
    <n v="7.4567518380116542E-3"/>
    <n v="7.4567518380116542E-3"/>
  </r>
  <r>
    <x v="8"/>
    <x v="2"/>
    <x v="1"/>
    <n v="1"/>
    <n v="84.84"/>
    <n v="28"/>
    <n v="7.9913670403486976E-3"/>
    <n v="7.9913670403486976E-3"/>
  </r>
  <r>
    <x v="8"/>
    <x v="2"/>
    <x v="2"/>
    <n v="56"/>
    <n v="4960.1100000000015"/>
    <n v="1658"/>
    <n v="0.36133619859717431"/>
    <n v="0.36133619859717431"/>
  </r>
  <r>
    <x v="8"/>
    <x v="2"/>
    <x v="3"/>
    <n v="12"/>
    <n v="845.36999999999989"/>
    <n v="279"/>
    <n v="2.4892244018400456E-2"/>
    <n v="2.4892244018400456E-2"/>
  </r>
  <r>
    <x v="8"/>
    <x v="2"/>
    <x v="4"/>
    <n v="3"/>
    <n v="254.52"/>
    <n v="84"/>
    <n v="9.1033039683144339E-3"/>
    <n v="9.1033039683144339E-3"/>
  </r>
  <r>
    <x v="8"/>
    <x v="2"/>
    <x v="5"/>
    <n v="27"/>
    <n v="2757.2999999999997"/>
    <n v="910"/>
    <n v="5.12324572817719E-2"/>
    <n v="5.12324572817719E-2"/>
  </r>
  <r>
    <x v="8"/>
    <x v="2"/>
    <x v="6"/>
    <n v="27"/>
    <n v="2093.7300000000005"/>
    <n v="691"/>
    <n v="1.9449785277607476E-2"/>
    <n v="1.9449785277607476E-2"/>
  </r>
  <r>
    <x v="8"/>
    <x v="2"/>
    <x v="7"/>
    <n v="30"/>
    <n v="1930.11"/>
    <n v="637"/>
    <n v="6.4811992314539005E-2"/>
    <n v="6.4811992314539005E-2"/>
  </r>
  <r>
    <x v="8"/>
    <x v="2"/>
    <x v="8"/>
    <n v="16"/>
    <n v="1230.1799999999998"/>
    <n v="406"/>
    <n v="2.0599901607563552E-2"/>
    <n v="2.0599901607563552E-2"/>
  </r>
  <r>
    <x v="8"/>
    <x v="2"/>
    <x v="9"/>
    <n v="16"/>
    <n v="1739.22"/>
    <n v="574"/>
    <n v="2.1260725855626151E-2"/>
    <n v="2.1260725855626151E-2"/>
  </r>
  <r>
    <x v="8"/>
    <x v="2"/>
    <x v="10"/>
    <n v="1"/>
    <n v="84.84"/>
    <n v="28"/>
    <n v="4.1567233143930252E-2"/>
    <n v="4.1567233143930252E-2"/>
  </r>
  <r>
    <x v="8"/>
    <x v="2"/>
    <x v="11"/>
    <n v="12"/>
    <n v="1411.98"/>
    <n v="466"/>
    <n v="0.67740878058424325"/>
    <n v="0.67740878058424325"/>
  </r>
  <r>
    <x v="8"/>
    <x v="2"/>
    <x v="12"/>
    <n v="23"/>
    <n v="1569.5400000000002"/>
    <n v="518"/>
    <n v="4.0739888279114476E-2"/>
    <n v="4.0739888279114476E-2"/>
  </r>
  <r>
    <x v="8"/>
    <x v="2"/>
    <x v="13"/>
    <n v="0"/>
    <n v="0"/>
    <n v="0"/>
    <m/>
    <m/>
  </r>
  <r>
    <x v="8"/>
    <x v="2"/>
    <x v="14"/>
    <n v="0"/>
    <n v="0"/>
    <n v="0"/>
    <m/>
    <m/>
  </r>
  <r>
    <x v="9"/>
    <x v="0"/>
    <x v="0"/>
    <n v="2061"/>
    <n v="62061.700000000157"/>
    <n v="57192.845257903384"/>
    <n v="5.085230297760444"/>
    <n v="5.085230297760444"/>
  </r>
  <r>
    <x v="9"/>
    <x v="0"/>
    <x v="1"/>
    <n v="604"/>
    <n v="15363.629999999992"/>
    <n v="14270.549084858565"/>
    <n v="4.0631645694459975"/>
    <n v="4.0631645694459975"/>
  </r>
  <r>
    <x v="9"/>
    <x v="0"/>
    <x v="2"/>
    <n v="876"/>
    <n v="22493.259999999995"/>
    <n v="20684.692179700483"/>
    <n v="4.5203954448116699"/>
    <n v="4.5203954448116699"/>
  </r>
  <r>
    <x v="9"/>
    <x v="0"/>
    <x v="3"/>
    <n v="1244"/>
    <n v="38776.039999999964"/>
    <n v="35782.695507487479"/>
    <n v="3.1887763090419972"/>
    <n v="3.1887763090419972"/>
  </r>
  <r>
    <x v="9"/>
    <x v="0"/>
    <x v="4"/>
    <n v="1102"/>
    <n v="31820.739999999969"/>
    <n v="29570.382695507436"/>
    <n v="3.1977906543217292"/>
    <n v="3.1977906543217292"/>
  </r>
  <r>
    <x v="9"/>
    <x v="0"/>
    <x v="5"/>
    <n v="1437"/>
    <n v="42444.369999999995"/>
    <n v="39078.702163061454"/>
    <n v="2.2097524603785068"/>
    <n v="2.2097524603785068"/>
  </r>
  <r>
    <x v="9"/>
    <x v="0"/>
    <x v="6"/>
    <n v="8347"/>
    <n v="235651.49999999834"/>
    <n v="213889.01830282828"/>
    <n v="5.9918415530874247"/>
    <n v="5.9918415530874247"/>
  </r>
  <r>
    <x v="9"/>
    <x v="0"/>
    <x v="7"/>
    <n v="1095"/>
    <n v="31036.559999999943"/>
    <n v="28976.039933444212"/>
    <n v="2.9463374459180116"/>
    <n v="2.9463374459180116"/>
  </r>
  <r>
    <x v="9"/>
    <x v="0"/>
    <x v="8"/>
    <n v="5736"/>
    <n v="166018.89000000004"/>
    <n v="155341.93011647306"/>
    <n v="7.8670264256167464"/>
    <n v="7.8670264256167464"/>
  </r>
  <r>
    <x v="9"/>
    <x v="0"/>
    <x v="9"/>
    <n v="2666"/>
    <n v="75587.330000000205"/>
    <n v="68696.50582362726"/>
    <n v="2.520065836991916"/>
    <n v="2.520065836991916"/>
  </r>
  <r>
    <x v="9"/>
    <x v="0"/>
    <x v="10"/>
    <n v="24"/>
    <n v="706.05"/>
    <n v="670.88186356073209"/>
    <n v="0.98575163729814186"/>
    <n v="0.98575163729814186"/>
  </r>
  <r>
    <x v="9"/>
    <x v="0"/>
    <x v="11"/>
    <n v="172"/>
    <n v="5084.260000000002"/>
    <n v="4593.6772046589003"/>
    <n v="6.6997162624782964"/>
    <n v="6.6997162624782964"/>
  </r>
  <r>
    <x v="9"/>
    <x v="0"/>
    <x v="12"/>
    <n v="2217"/>
    <n v="66966.900000000111"/>
    <n v="61608.818635607167"/>
    <n v="4.8449502544066156"/>
    <n v="4.8449502544066156"/>
  </r>
  <r>
    <x v="9"/>
    <x v="0"/>
    <x v="13"/>
    <n v="59"/>
    <n v="1871.1199999999994"/>
    <n v="1652.2462562396006"/>
    <n v="2.0116887707267428"/>
    <n v="2.0116887707267428"/>
  </r>
  <r>
    <x v="9"/>
    <x v="1"/>
    <x v="0"/>
    <n v="1080"/>
    <n v="76737.230000000025"/>
    <n v="39839"/>
    <n v="3.5422348533094294"/>
    <n v="3.5422348533094294"/>
  </r>
  <r>
    <x v="9"/>
    <x v="1"/>
    <x v="1"/>
    <n v="341"/>
    <n v="22752.51"/>
    <n v="11878"/>
    <n v="3.3819489683888282"/>
    <n v="3.3819489683888282"/>
  </r>
  <r>
    <x v="9"/>
    <x v="1"/>
    <x v="2"/>
    <n v="1599"/>
    <n v="80712.869999999952"/>
    <n v="40273"/>
    <n v="8.8011890226512666"/>
    <n v="8.8011890226512666"/>
  </r>
  <r>
    <x v="9"/>
    <x v="1"/>
    <x v="3"/>
    <n v="920"/>
    <n v="64326.879999999997"/>
    <n v="32149"/>
    <n v="2.864959391836198"/>
    <n v="2.864959391836198"/>
  </r>
  <r>
    <x v="9"/>
    <x v="1"/>
    <x v="4"/>
    <n v="1013"/>
    <n v="68761.719999999928"/>
    <n v="34696"/>
    <n v="3.7520834845063802"/>
    <n v="3.7520834845063802"/>
  </r>
  <r>
    <x v="9"/>
    <x v="1"/>
    <x v="5"/>
    <n v="1437"/>
    <n v="102228.07999999989"/>
    <n v="53263"/>
    <n v="3.0118207305357418"/>
    <n v="3.0118207305357418"/>
  </r>
  <r>
    <x v="9"/>
    <x v="1"/>
    <x v="6"/>
    <n v="6072"/>
    <n v="346344.37000000005"/>
    <n v="171103"/>
    <n v="4.7932431192254477"/>
    <n v="4.7932431192254477"/>
  </r>
  <r>
    <x v="9"/>
    <x v="1"/>
    <x v="7"/>
    <n v="993"/>
    <n v="67256.790000000037"/>
    <n v="34260"/>
    <n v="3.483620299012776"/>
    <n v="3.483620299012776"/>
  </r>
  <r>
    <x v="9"/>
    <x v="1"/>
    <x v="8"/>
    <n v="3622"/>
    <n v="273939.22000000032"/>
    <n v="140629"/>
    <n v="7.1219152380722077"/>
    <n v="7.1219152380722077"/>
  </r>
  <r>
    <x v="9"/>
    <x v="1"/>
    <x v="9"/>
    <n v="4675"/>
    <n v="315587.37000000005"/>
    <n v="160310"/>
    <n v="5.8808195480187937"/>
    <n v="5.8808195480187937"/>
  </r>
  <r>
    <x v="9"/>
    <x v="1"/>
    <x v="10"/>
    <n v="62"/>
    <n v="4964.7999999999993"/>
    <n v="2573"/>
    <n v="3.7806044559118046"/>
    <n v="3.7806044559118046"/>
  </r>
  <r>
    <x v="9"/>
    <x v="1"/>
    <x v="11"/>
    <n v="17"/>
    <n v="1255.43"/>
    <n v="594"/>
    <n v="0.86632805976788541"/>
    <n v="0.86632805976788541"/>
  </r>
  <r>
    <x v="9"/>
    <x v="1"/>
    <x v="12"/>
    <n v="1734"/>
    <n v="124903.01000000002"/>
    <n v="63591"/>
    <n v="5.0008300508120067"/>
    <n v="5.0008300508120067"/>
  </r>
  <r>
    <x v="9"/>
    <x v="1"/>
    <x v="13"/>
    <n v="163"/>
    <n v="11573.209999999997"/>
    <n v="6011"/>
    <n v="7.3186797398830903"/>
    <n v="7.3186797398830903"/>
  </r>
  <r>
    <x v="9"/>
    <x v="2"/>
    <x v="0"/>
    <n v="9"/>
    <n v="593.88"/>
    <n v="196"/>
    <n v="1.742709483793891E-2"/>
    <n v="1.742709483793891E-2"/>
  </r>
  <r>
    <x v="9"/>
    <x v="2"/>
    <x v="1"/>
    <n v="1"/>
    <n v="84.84"/>
    <n v="28"/>
    <n v="7.9722656267795233E-3"/>
    <n v="7.9722656267795233E-3"/>
  </r>
  <r>
    <x v="9"/>
    <x v="2"/>
    <x v="2"/>
    <n v="19"/>
    <n v="2163.42"/>
    <n v="714"/>
    <n v="0.15603627646743484"/>
    <n v="0.15603627646743484"/>
  </r>
  <r>
    <x v="9"/>
    <x v="2"/>
    <x v="3"/>
    <n v="13"/>
    <n v="1399.8600000000001"/>
    <n v="462"/>
    <n v="4.1171148061473872E-2"/>
    <n v="4.1171148061473872E-2"/>
  </r>
  <r>
    <x v="9"/>
    <x v="2"/>
    <x v="4"/>
    <n v="4"/>
    <n v="296.94"/>
    <n v="98"/>
    <n v="1.0597883948628813E-2"/>
    <n v="1.0597883948628813E-2"/>
  </r>
  <r>
    <x v="9"/>
    <x v="2"/>
    <x v="5"/>
    <n v="11"/>
    <n v="869.61"/>
    <n v="287"/>
    <n v="1.6228761986064582E-2"/>
    <n v="1.6228761986064582E-2"/>
  </r>
  <r>
    <x v="9"/>
    <x v="2"/>
    <x v="6"/>
    <n v="20"/>
    <n v="1548.33"/>
    <n v="511"/>
    <n v="1.431504552184476E-2"/>
    <n v="1.431504552184476E-2"/>
  </r>
  <r>
    <x v="9"/>
    <x v="2"/>
    <x v="7"/>
    <n v="18"/>
    <n v="1230.18"/>
    <n v="406"/>
    <n v="4.1282832498516844E-2"/>
    <n v="4.1282832498516844E-2"/>
  </r>
  <r>
    <x v="9"/>
    <x v="2"/>
    <x v="8"/>
    <n v="11"/>
    <n v="766.58999999999992"/>
    <n v="253"/>
    <n v="1.2812752385583831E-2"/>
    <n v="1.2812752385583831E-2"/>
  </r>
  <r>
    <x v="9"/>
    <x v="2"/>
    <x v="9"/>
    <n v="11"/>
    <n v="1484.7"/>
    <n v="490"/>
    <n v="1.7975182948844169E-2"/>
    <n v="1.7975182948844169E-2"/>
  </r>
  <r>
    <x v="9"/>
    <x v="2"/>
    <x v="10"/>
    <n v="1"/>
    <n v="42.42"/>
    <n v="14"/>
    <n v="2.0570719931117476E-2"/>
    <n v="2.0570719931117476E-2"/>
  </r>
  <r>
    <x v="9"/>
    <x v="2"/>
    <x v="11"/>
    <n v="5"/>
    <n v="381.78"/>
    <n v="126"/>
    <n v="0.18376655813258172"/>
    <n v="0.18376655813258172"/>
  </r>
  <r>
    <x v="9"/>
    <x v="2"/>
    <x v="12"/>
    <n v="19"/>
    <n v="1166.55"/>
    <n v="385"/>
    <n v="3.027660470133545E-2"/>
    <n v="3.027660470133545E-2"/>
  </r>
  <r>
    <x v="9"/>
    <x v="2"/>
    <x v="13"/>
    <n v="1"/>
    <n v="42.42"/>
    <n v="14"/>
    <n v="1.7045668999894074E-2"/>
    <n v="1.7045668999894074E-2"/>
  </r>
  <r>
    <x v="10"/>
    <x v="0"/>
    <x v="0"/>
    <n v="2204"/>
    <n v="76035.580000000133"/>
    <n v="61207.48752079843"/>
    <n v="5.44045688565798"/>
    <n v="5.44045688565798"/>
  </r>
  <r>
    <x v="10"/>
    <x v="0"/>
    <x v="1"/>
    <n v="566"/>
    <n v="14965.779999999993"/>
    <n v="12679.534109816974"/>
    <n v="3.6003243562279805"/>
    <n v="3.6003243562279805"/>
  </r>
  <r>
    <x v="10"/>
    <x v="0"/>
    <x v="2"/>
    <n v="582"/>
    <n v="16661.530000000006"/>
    <n v="13715.806988352746"/>
    <n v="2.9914385308315952"/>
    <n v="2.9914385308315952"/>
  </r>
  <r>
    <x v="10"/>
    <x v="0"/>
    <x v="3"/>
    <n v="1267"/>
    <n v="44312.690000000061"/>
    <n v="35737.271214642184"/>
    <n v="3.1686396706422078"/>
    <n v="3.1686396706422078"/>
  </r>
  <r>
    <x v="10"/>
    <x v="0"/>
    <x v="4"/>
    <n v="933"/>
    <n v="29920.369999999977"/>
    <n v="24736.605657237895"/>
    <n v="2.6664380362597906"/>
    <n v="2.6664380362597906"/>
  </r>
  <r>
    <x v="10"/>
    <x v="0"/>
    <x v="5"/>
    <n v="1418"/>
    <n v="47015.420000000107"/>
    <n v="39076.871880199556"/>
    <n v="2.2068932576837468"/>
    <n v="2.2068932576837468"/>
  </r>
  <r>
    <x v="10"/>
    <x v="0"/>
    <x v="6"/>
    <n v="9249"/>
    <n v="293730.82999999583"/>
    <n v="237014.30948419217"/>
    <n v="6.5923354648708603"/>
    <n v="6.5923354648708603"/>
  </r>
  <r>
    <x v="10"/>
    <x v="0"/>
    <x v="7"/>
    <n v="1136"/>
    <n v="35488.710000000043"/>
    <n v="28780.865224625519"/>
    <n v="2.9230527193602871"/>
    <n v="2.9230527193602871"/>
  </r>
  <r>
    <x v="10"/>
    <x v="0"/>
    <x v="8"/>
    <n v="5761"/>
    <n v="188345.16999999859"/>
    <n v="154765.89018302906"/>
    <n v="7.8028051762971362"/>
    <n v="7.8028051762971362"/>
  </r>
  <r>
    <x v="10"/>
    <x v="0"/>
    <x v="9"/>
    <n v="3284"/>
    <n v="101095.08000000032"/>
    <n v="81532.945091514412"/>
    <n v="2.9572145391449141"/>
    <n v="2.9572145391449141"/>
  </r>
  <r>
    <x v="10"/>
    <x v="0"/>
    <x v="10"/>
    <n v="26"/>
    <n v="909.95999999999992"/>
    <n v="712.81198003327791"/>
    <n v="1.0450072422612091"/>
    <n v="1.0450072422612091"/>
  </r>
  <r>
    <x v="10"/>
    <x v="0"/>
    <x v="11"/>
    <n v="148"/>
    <n v="4925.5"/>
    <n v="3974.0432612312807"/>
    <n v="5.815505692125857"/>
    <n v="5.815505692125857"/>
  </r>
  <r>
    <x v="10"/>
    <x v="0"/>
    <x v="12"/>
    <n v="2020"/>
    <n v="68510.450000000172"/>
    <n v="55678.369384359299"/>
    <n v="4.3601291306627781"/>
    <n v="4.3601291306627781"/>
  </r>
  <r>
    <x v="10"/>
    <x v="0"/>
    <x v="13"/>
    <n v="80"/>
    <n v="2787.8900000000003"/>
    <n v="2212.3128119800335"/>
    <n v="2.6979128423956733"/>
    <n v="2.6979128423956733"/>
  </r>
  <r>
    <x v="10"/>
    <x v="1"/>
    <x v="14"/>
    <n v="1"/>
    <n v="8.92"/>
    <n v="4"/>
    <m/>
    <m/>
  </r>
  <r>
    <x v="10"/>
    <x v="1"/>
    <x v="0"/>
    <n v="1048"/>
    <n v="80142.219999999987"/>
    <n v="38016"/>
    <n v="3.379070393877782"/>
    <n v="3.379070393877782"/>
  </r>
  <r>
    <x v="10"/>
    <x v="1"/>
    <x v="1"/>
    <n v="359"/>
    <n v="26656.120000000003"/>
    <n v="12706"/>
    <n v="3.6078392844745499"/>
    <n v="3.6078392844745499"/>
  </r>
  <r>
    <x v="10"/>
    <x v="1"/>
    <x v="2"/>
    <n v="1650"/>
    <n v="88363.6700000001"/>
    <n v="41556"/>
    <n v="9.0634273063773652"/>
    <n v="9.0634273063773652"/>
  </r>
  <r>
    <x v="10"/>
    <x v="1"/>
    <x v="3"/>
    <n v="952"/>
    <n v="73199.200000000055"/>
    <n v="33924"/>
    <n v="3.0078662565267305"/>
    <n v="3.0078662565267305"/>
  </r>
  <r>
    <x v="10"/>
    <x v="1"/>
    <x v="4"/>
    <n v="949"/>
    <n v="70760.47000000003"/>
    <n v="33562"/>
    <n v="3.6177555891451161"/>
    <n v="3.6177555891451161"/>
  </r>
  <r>
    <x v="10"/>
    <x v="1"/>
    <x v="5"/>
    <n v="1486"/>
    <n v="115537.48000000008"/>
    <n v="55251"/>
    <n v="3.1203382848581791"/>
    <n v="3.1203382848581791"/>
  </r>
  <r>
    <x v="10"/>
    <x v="1"/>
    <x v="6"/>
    <n v="6991"/>
    <n v="398617.34999999969"/>
    <n v="185556"/>
    <n v="5.1610698197155171"/>
    <n v="5.1610698197155171"/>
  </r>
  <r>
    <x v="10"/>
    <x v="1"/>
    <x v="7"/>
    <n v="1054"/>
    <n v="76735.420000000042"/>
    <n v="35979"/>
    <n v="3.6541123058343414"/>
    <n v="3.6541123058343414"/>
  </r>
  <r>
    <x v="10"/>
    <x v="1"/>
    <x v="8"/>
    <n v="3613"/>
    <n v="299262.16000000003"/>
    <n v="141175"/>
    <n v="7.1175956114168404"/>
    <n v="7.1175956114168404"/>
  </r>
  <r>
    <x v="10"/>
    <x v="1"/>
    <x v="9"/>
    <n v="5093"/>
    <n v="348748.26000000007"/>
    <n v="164910"/>
    <n v="5.9813152720413969"/>
    <n v="5.9813152720413969"/>
  </r>
  <r>
    <x v="10"/>
    <x v="1"/>
    <x v="10"/>
    <n v="34"/>
    <n v="4068.1299999999997"/>
    <n v="1944"/>
    <n v="2.8499718521298552"/>
    <n v="2.8499718521298552"/>
  </r>
  <r>
    <x v="10"/>
    <x v="1"/>
    <x v="11"/>
    <n v="1"/>
    <n v="127.04"/>
    <n v="60"/>
    <n v="8.7802351054286715E-2"/>
    <n v="8.7802351054286715E-2"/>
  </r>
  <r>
    <x v="10"/>
    <x v="1"/>
    <x v="12"/>
    <n v="1850"/>
    <n v="139656.07000000018"/>
    <n v="64146"/>
    <n v="5.0232225962792159"/>
    <n v="5.0232225962792159"/>
  </r>
  <r>
    <x v="10"/>
    <x v="1"/>
    <x v="13"/>
    <n v="181"/>
    <n v="12330.85"/>
    <n v="5900"/>
    <n v="7.195042981235571"/>
    <n v="7.195042981235571"/>
  </r>
  <r>
    <x v="10"/>
    <x v="2"/>
    <x v="0"/>
    <n v="1"/>
    <n v="84.84"/>
    <n v="28"/>
    <n v="2.4887934298342246E-3"/>
    <n v="2.4887934298342246E-3"/>
  </r>
  <r>
    <x v="10"/>
    <x v="2"/>
    <x v="1"/>
    <n v="1"/>
    <n v="42.42"/>
    <n v="14"/>
    <n v="3.9752675887489144E-3"/>
    <n v="3.9752675887489144E-3"/>
  </r>
  <r>
    <x v="10"/>
    <x v="2"/>
    <x v="2"/>
    <n v="11"/>
    <n v="2036.1599999999999"/>
    <n v="672"/>
    <n v="0.14656423019264581"/>
    <n v="0.14656423019264581"/>
  </r>
  <r>
    <x v="10"/>
    <x v="2"/>
    <x v="3"/>
    <n v="15"/>
    <n v="1502.88"/>
    <n v="496"/>
    <n v="4.3977763920447423E-2"/>
    <n v="4.3977763920447423E-2"/>
  </r>
  <r>
    <x v="10"/>
    <x v="2"/>
    <x v="4"/>
    <n v="12"/>
    <n v="936.27"/>
    <n v="309"/>
    <n v="3.3308100740296789E-2"/>
    <n v="3.3308100740296789E-2"/>
  </r>
  <r>
    <x v="10"/>
    <x v="2"/>
    <x v="5"/>
    <n v="7"/>
    <n v="424.20000000000005"/>
    <n v="140"/>
    <n v="7.9065964395240822E-3"/>
    <n v="7.9065964395240822E-3"/>
  </r>
  <r>
    <x v="10"/>
    <x v="2"/>
    <x v="6"/>
    <n v="14"/>
    <n v="1039.29"/>
    <n v="343"/>
    <n v="9.5402301631982919E-3"/>
    <n v="9.5402301631982919E-3"/>
  </r>
  <r>
    <x v="10"/>
    <x v="2"/>
    <x v="7"/>
    <n v="33"/>
    <n v="1908.8999999999996"/>
    <n v="630"/>
    <n v="6.3984289520988225E-2"/>
    <n v="6.3984289520988225E-2"/>
  </r>
  <r>
    <x v="10"/>
    <x v="2"/>
    <x v="8"/>
    <n v="8"/>
    <n v="466.62"/>
    <n v="161"/>
    <n v="8.1171092150742787E-3"/>
    <n v="8.1171092150742787E-3"/>
  </r>
  <r>
    <x v="10"/>
    <x v="2"/>
    <x v="9"/>
    <n v="2"/>
    <n v="212.10000000000002"/>
    <n v="70"/>
    <n v="2.5389125525613837E-3"/>
    <n v="2.5389125525613837E-3"/>
  </r>
  <r>
    <x v="10"/>
    <x v="2"/>
    <x v="11"/>
    <n v="8"/>
    <n v="551.46"/>
    <n v="182"/>
    <n v="0.26633379819800307"/>
    <n v="0.2663337981980030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dataOnRows="1" applyNumberFormats="0" applyBorderFormats="0" applyFontFormats="0" applyPatternFormats="0" applyAlignmentFormats="0" applyWidthHeightFormats="1" dataCaption="Values" updatedVersion="6" minRefreshableVersion="3" showCalcMbrs="0" useAutoFormatting="1" itemPrintTitles="1" createdVersion="3" indent="0" outline="1" outlineData="1" multipleFieldFilters="0">
  <location ref="B14:N83" firstHeaderRow="1" firstDataRow="2" firstDataCol="1" rowPageCount="1" colPageCount="1"/>
  <pivotFields count="8">
    <pivotField axis="axisCol" showAll="0">
      <items count="12">
        <item x="0"/>
        <item x="1"/>
        <item x="2"/>
        <item x="3"/>
        <item x="4"/>
        <item x="5"/>
        <item x="6"/>
        <item x="7"/>
        <item x="8"/>
        <item x="9"/>
        <item x="10"/>
        <item t="default"/>
      </items>
    </pivotField>
    <pivotField axis="axisPage" multipleItemSelectionAllowed="1" showAll="0" defaultSubtotal="0">
      <items count="3">
        <item x="0"/>
        <item x="1"/>
        <item x="2"/>
      </items>
    </pivotField>
    <pivotField axis="axisRow" showAll="0">
      <items count="16">
        <item x="0"/>
        <item x="1"/>
        <item x="2"/>
        <item x="3"/>
        <item x="4"/>
        <item x="5"/>
        <item x="6"/>
        <item x="7"/>
        <item x="8"/>
        <item x="9"/>
        <item x="10"/>
        <item x="11"/>
        <item x="12"/>
        <item x="13"/>
        <item x="14"/>
        <item t="default"/>
      </items>
    </pivotField>
    <pivotField dataField="1" showAll="0"/>
    <pivotField dataField="1" showAll="0"/>
    <pivotField dataField="1" showAll="0"/>
    <pivotField dataField="1" showAll="0"/>
    <pivotField showAll="0"/>
  </pivotFields>
  <rowFields count="2">
    <field x="-2"/>
    <field x="2"/>
  </rowFields>
  <rowItems count="68">
    <i>
      <x/>
    </i>
    <i r="1">
      <x/>
    </i>
    <i r="1">
      <x v="1"/>
    </i>
    <i r="1">
      <x v="2"/>
    </i>
    <i r="1">
      <x v="3"/>
    </i>
    <i r="1">
      <x v="4"/>
    </i>
    <i r="1">
      <x v="5"/>
    </i>
    <i r="1">
      <x v="6"/>
    </i>
    <i r="1">
      <x v="7"/>
    </i>
    <i r="1">
      <x v="8"/>
    </i>
    <i r="1">
      <x v="9"/>
    </i>
    <i r="1">
      <x v="10"/>
    </i>
    <i r="1">
      <x v="11"/>
    </i>
    <i r="1">
      <x v="12"/>
    </i>
    <i r="1">
      <x v="13"/>
    </i>
    <i r="1">
      <x v="14"/>
    </i>
    <i i="1">
      <x v="1"/>
    </i>
    <i r="1" i="1">
      <x/>
    </i>
    <i r="1" i="1">
      <x v="1"/>
    </i>
    <i r="1" i="1">
      <x v="2"/>
    </i>
    <i r="1" i="1">
      <x v="3"/>
    </i>
    <i r="1" i="1">
      <x v="4"/>
    </i>
    <i r="1" i="1">
      <x v="5"/>
    </i>
    <i r="1" i="1">
      <x v="6"/>
    </i>
    <i r="1" i="1">
      <x v="7"/>
    </i>
    <i r="1" i="1">
      <x v="8"/>
    </i>
    <i r="1" i="1">
      <x v="9"/>
    </i>
    <i r="1" i="1">
      <x v="10"/>
    </i>
    <i r="1" i="1">
      <x v="11"/>
    </i>
    <i r="1" i="1">
      <x v="12"/>
    </i>
    <i r="1" i="1">
      <x v="13"/>
    </i>
    <i r="1" i="1">
      <x v="14"/>
    </i>
    <i i="2">
      <x v="2"/>
    </i>
    <i r="1" i="2">
      <x/>
    </i>
    <i r="1" i="2">
      <x v="1"/>
    </i>
    <i r="1" i="2">
      <x v="2"/>
    </i>
    <i r="1" i="2">
      <x v="3"/>
    </i>
    <i r="1" i="2">
      <x v="4"/>
    </i>
    <i r="1" i="2">
      <x v="5"/>
    </i>
    <i r="1" i="2">
      <x v="6"/>
    </i>
    <i r="1" i="2">
      <x v="7"/>
    </i>
    <i r="1" i="2">
      <x v="8"/>
    </i>
    <i r="1" i="2">
      <x v="9"/>
    </i>
    <i r="1" i="2">
      <x v="10"/>
    </i>
    <i r="1" i="2">
      <x v="11"/>
    </i>
    <i r="1" i="2">
      <x v="12"/>
    </i>
    <i r="1" i="2">
      <x v="13"/>
    </i>
    <i r="1" i="2">
      <x v="14"/>
    </i>
    <i i="3">
      <x v="3"/>
    </i>
    <i r="1" i="3">
      <x/>
    </i>
    <i r="1" i="3">
      <x v="1"/>
    </i>
    <i r="1" i="3">
      <x v="2"/>
    </i>
    <i r="1" i="3">
      <x v="3"/>
    </i>
    <i r="1" i="3">
      <x v="4"/>
    </i>
    <i r="1" i="3">
      <x v="5"/>
    </i>
    <i r="1" i="3">
      <x v="6"/>
    </i>
    <i r="1" i="3">
      <x v="7"/>
    </i>
    <i r="1" i="3">
      <x v="8"/>
    </i>
    <i r="1" i="3">
      <x v="9"/>
    </i>
    <i r="1" i="3">
      <x v="10"/>
    </i>
    <i r="1" i="3">
      <x v="11"/>
    </i>
    <i r="1" i="3">
      <x v="12"/>
    </i>
    <i r="1" i="3">
      <x v="13"/>
    </i>
    <i r="1" i="3">
      <x v="14"/>
    </i>
    <i t="grand">
      <x/>
    </i>
    <i t="grand" i="1">
      <x/>
    </i>
    <i t="grand" i="2">
      <x/>
    </i>
    <i t="grand" i="3">
      <x/>
    </i>
  </rowItems>
  <colFields count="1">
    <field x="0"/>
  </colFields>
  <colItems count="12">
    <i>
      <x/>
    </i>
    <i>
      <x v="1"/>
    </i>
    <i>
      <x v="2"/>
    </i>
    <i>
      <x v="3"/>
    </i>
    <i>
      <x v="4"/>
    </i>
    <i>
      <x v="5"/>
    </i>
    <i>
      <x v="6"/>
    </i>
    <i>
      <x v="7"/>
    </i>
    <i>
      <x v="8"/>
    </i>
    <i>
      <x v="9"/>
    </i>
    <i>
      <x v="10"/>
    </i>
    <i t="grand">
      <x/>
    </i>
  </colItems>
  <pageFields count="1">
    <pageField fld="1" hier="-1"/>
  </pageFields>
  <dataFields count="4">
    <dataField name="Sum of items" fld="3" baseField="0" baseItem="0"/>
    <dataField name="Sum of GIC" fld="4" baseField="0" baseItem="0"/>
    <dataField name="Sum of DDD_Dose" fld="5" baseField="0" baseItem="0"/>
    <dataField name="Sum of DDD Per 10000 population" fld="6" baseField="0" baseItem="0"/>
  </dataFields>
  <formats count="9">
    <format dxfId="8">
      <pivotArea field="1" type="button" dataOnly="0" labelOnly="1" outline="0" axis="axisPage" fieldPosition="0"/>
    </format>
    <format dxfId="7">
      <pivotArea dataOnly="0" labelOnly="1" outline="0" fieldPosition="0">
        <references count="1">
          <reference field="1" count="0"/>
        </references>
      </pivotArea>
    </format>
    <format dxfId="6">
      <pivotArea field="1" type="button" dataOnly="0" labelOnly="1" outline="0" axis="axisPage" fieldPosition="0"/>
    </format>
    <format dxfId="5">
      <pivotArea dataOnly="0" labelOnly="1" outline="0" fieldPosition="0">
        <references count="1">
          <reference field="1" count="0"/>
        </references>
      </pivotArea>
    </format>
    <format dxfId="4">
      <pivotArea field="1" type="button" dataOnly="0" labelOnly="1" outline="0" axis="axisPage" fieldPosition="0"/>
    </format>
    <format dxfId="3">
      <pivotArea dataOnly="0" labelOnly="1" outline="0" fieldPosition="0">
        <references count="1">
          <reference field="1" count="0"/>
        </references>
      </pivotArea>
    </format>
    <format dxfId="2">
      <pivotArea field="1" type="button" dataOnly="0" labelOnly="1" outline="0" axis="axisPage" fieldPosition="0"/>
    </format>
    <format dxfId="1">
      <pivotArea dataOnly="0" labelOnly="1" outline="0" fieldPosition="0">
        <references count="1">
          <reference field="1" count="0"/>
        </references>
      </pivotArea>
    </format>
    <format dxfId="0">
      <pivotArea field="1" type="button" dataOnly="0" labelOnly="1" outline="0" axis="axisPage"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NHS Colours Office 2007 Theme">
  <a:themeElements>
    <a:clrScheme name="NHS Colours">
      <a:dk1>
        <a:srgbClr val="092869"/>
      </a:dk1>
      <a:lt1>
        <a:sysClr val="window" lastClr="FFFFFF"/>
      </a:lt1>
      <a:dk2>
        <a:srgbClr val="0391BF"/>
      </a:dk2>
      <a:lt2>
        <a:srgbClr val="FFFFFF"/>
      </a:lt2>
      <a:accent1>
        <a:srgbClr val="00A15F"/>
      </a:accent1>
      <a:accent2>
        <a:srgbClr val="67BF29"/>
      </a:accent2>
      <a:accent3>
        <a:srgbClr val="6B077B"/>
      </a:accent3>
      <a:accent4>
        <a:srgbClr val="FF0000"/>
      </a:accent4>
      <a:accent5>
        <a:srgbClr val="EE9C00"/>
      </a:accent5>
      <a:accent6>
        <a:srgbClr val="FFEC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O43"/>
  <sheetViews>
    <sheetView showGridLines="0" tabSelected="1" zoomScale="80" zoomScaleNormal="80" workbookViewId="0">
      <selection activeCell="A43" sqref="A43:XFD43"/>
    </sheetView>
  </sheetViews>
  <sheetFormatPr defaultColWidth="9.140625" defaultRowHeight="12.75" x14ac:dyDescent="0.2"/>
  <cols>
    <col min="1" max="1" width="1.7109375" style="26" customWidth="1"/>
    <col min="2" max="2" width="14.140625" style="26" customWidth="1"/>
    <col min="3" max="3" width="32.140625" style="26" customWidth="1"/>
    <col min="4" max="4" width="30.85546875" style="26" customWidth="1"/>
    <col min="5" max="9" width="9.140625" style="26" customWidth="1"/>
    <col min="10" max="12" width="9.140625" style="26"/>
    <col min="13" max="13" width="9.140625" style="26" customWidth="1"/>
    <col min="14" max="16384" width="9.140625" style="26"/>
  </cols>
  <sheetData>
    <row r="1" spans="2:13" x14ac:dyDescent="0.2">
      <c r="B1" s="24"/>
    </row>
    <row r="2" spans="2:13" ht="12.75" customHeight="1" x14ac:dyDescent="0.2">
      <c r="M2" s="1"/>
    </row>
    <row r="4" spans="2:13" ht="50.25" customHeight="1" x14ac:dyDescent="0.2"/>
    <row r="5" spans="2:13" s="30" customFormat="1" ht="17.25" customHeight="1" x14ac:dyDescent="0.25">
      <c r="B5" s="32" t="s">
        <v>0</v>
      </c>
      <c r="C5" s="30" t="s">
        <v>81</v>
      </c>
    </row>
    <row r="6" spans="2:13" s="30" customFormat="1" ht="17.25" customHeight="1" x14ac:dyDescent="0.25">
      <c r="B6" s="32" t="s">
        <v>1</v>
      </c>
      <c r="C6" s="30" t="s">
        <v>199</v>
      </c>
    </row>
    <row r="7" spans="2:13" s="30" customFormat="1" ht="17.25" customHeight="1" x14ac:dyDescent="0.25">
      <c r="B7" s="32" t="s">
        <v>2</v>
      </c>
      <c r="C7" s="33" t="s">
        <v>3</v>
      </c>
    </row>
    <row r="8" spans="2:13" s="30" customFormat="1" ht="32.25" customHeight="1" x14ac:dyDescent="0.25">
      <c r="B8" s="32" t="s">
        <v>4</v>
      </c>
      <c r="C8" s="371" t="s">
        <v>167</v>
      </c>
      <c r="D8" s="371"/>
      <c r="E8" s="371"/>
      <c r="F8" s="371"/>
      <c r="G8" s="371"/>
      <c r="H8" s="371"/>
      <c r="I8" s="371"/>
      <c r="J8" s="371"/>
      <c r="K8" s="371"/>
      <c r="L8" s="371"/>
      <c r="M8" s="371"/>
    </row>
    <row r="9" spans="2:13" s="329" customFormat="1" ht="15.95" customHeight="1" x14ac:dyDescent="0.2">
      <c r="B9" s="329" t="s">
        <v>200</v>
      </c>
      <c r="C9" s="329" t="s">
        <v>201</v>
      </c>
    </row>
    <row r="10" spans="2:13" s="30" customFormat="1" ht="17.25" customHeight="1" x14ac:dyDescent="0.25">
      <c r="B10" s="32" t="s">
        <v>5</v>
      </c>
      <c r="C10" s="330">
        <v>44378</v>
      </c>
    </row>
    <row r="11" spans="2:13" s="35" customFormat="1" ht="11.25" customHeight="1" x14ac:dyDescent="0.25">
      <c r="B11" s="34"/>
      <c r="C11" s="34"/>
      <c r="D11" s="34"/>
      <c r="E11" s="34"/>
      <c r="F11" s="34"/>
      <c r="G11" s="34"/>
      <c r="H11" s="34"/>
      <c r="I11" s="34"/>
      <c r="J11" s="34"/>
      <c r="K11" s="34"/>
      <c r="L11" s="34"/>
      <c r="M11" s="34"/>
    </row>
    <row r="12" spans="2:13" s="35" customFormat="1" ht="11.25" customHeight="1" x14ac:dyDescent="0.25">
      <c r="B12" s="36"/>
      <c r="C12" s="36"/>
      <c r="D12" s="36"/>
      <c r="E12" s="36"/>
      <c r="F12" s="36"/>
      <c r="G12" s="36"/>
      <c r="H12" s="36"/>
    </row>
    <row r="13" spans="2:13" s="30" customFormat="1" ht="18" customHeight="1" x14ac:dyDescent="0.25">
      <c r="B13" s="32" t="s">
        <v>6</v>
      </c>
      <c r="C13" s="6" t="s">
        <v>7</v>
      </c>
      <c r="D13" s="6" t="s">
        <v>8</v>
      </c>
    </row>
    <row r="14" spans="2:13" s="30" customFormat="1" ht="18" customHeight="1" x14ac:dyDescent="0.25">
      <c r="B14" s="32"/>
      <c r="C14" s="30" t="s">
        <v>9</v>
      </c>
      <c r="D14" s="30" t="s">
        <v>9</v>
      </c>
    </row>
    <row r="15" spans="2:13" s="30" customFormat="1" ht="30.75" customHeight="1" x14ac:dyDescent="0.25">
      <c r="C15" s="30" t="s">
        <v>104</v>
      </c>
      <c r="D15" s="370" t="s">
        <v>142</v>
      </c>
      <c r="E15" s="370"/>
      <c r="F15" s="370"/>
      <c r="G15" s="370"/>
      <c r="H15" s="370"/>
      <c r="I15" s="370"/>
      <c r="J15" s="370"/>
      <c r="K15" s="370"/>
      <c r="L15" s="370"/>
    </row>
    <row r="16" spans="2:13" s="30" customFormat="1" ht="18" customHeight="1" x14ac:dyDescent="0.25">
      <c r="C16" s="30" t="s">
        <v>151</v>
      </c>
      <c r="D16" s="30" t="s">
        <v>10</v>
      </c>
    </row>
    <row r="17" spans="2:15" s="30" customFormat="1" ht="18" customHeight="1" x14ac:dyDescent="0.25">
      <c r="C17" s="30" t="s">
        <v>143</v>
      </c>
      <c r="D17" s="30" t="s">
        <v>11</v>
      </c>
    </row>
    <row r="18" spans="2:15" s="30" customFormat="1" ht="18" customHeight="1" x14ac:dyDescent="0.25">
      <c r="C18" s="30" t="s">
        <v>144</v>
      </c>
      <c r="D18" s="30" t="s">
        <v>145</v>
      </c>
      <c r="F18" s="5"/>
      <c r="G18" s="5"/>
      <c r="H18" s="5"/>
      <c r="I18" s="5"/>
      <c r="J18" s="5"/>
    </row>
    <row r="19" spans="2:15" s="10" customFormat="1" ht="12" customHeight="1" x14ac:dyDescent="0.2">
      <c r="B19" s="2"/>
      <c r="C19" s="2"/>
      <c r="D19" s="2"/>
      <c r="E19" s="2"/>
      <c r="F19" s="2"/>
      <c r="G19" s="2"/>
      <c r="H19" s="2"/>
      <c r="I19" s="2"/>
      <c r="J19" s="2"/>
      <c r="K19" s="2"/>
      <c r="L19" s="2"/>
      <c r="M19" s="2"/>
    </row>
    <row r="20" spans="2:15" s="10" customFormat="1" ht="11.25" customHeight="1" x14ac:dyDescent="0.2">
      <c r="B20" s="3"/>
      <c r="C20" s="3"/>
      <c r="D20" s="3"/>
      <c r="E20" s="3"/>
      <c r="F20" s="3"/>
      <c r="G20" s="3"/>
      <c r="H20" s="3"/>
    </row>
    <row r="21" spans="2:15" s="10" customFormat="1" ht="18" customHeight="1" x14ac:dyDescent="0.2">
      <c r="B21" s="4" t="s">
        <v>12</v>
      </c>
      <c r="G21" s="4"/>
    </row>
    <row r="22" spans="2:15" s="30" customFormat="1" ht="28.5" customHeight="1" x14ac:dyDescent="0.25">
      <c r="B22" s="6">
        <v>1</v>
      </c>
      <c r="C22" s="370" t="s">
        <v>13</v>
      </c>
      <c r="D22" s="370"/>
      <c r="E22" s="370"/>
      <c r="F22" s="370"/>
      <c r="G22" s="370"/>
      <c r="H22" s="370"/>
      <c r="I22" s="370"/>
      <c r="J22" s="370"/>
      <c r="K22" s="370"/>
      <c r="L22" s="370"/>
      <c r="M22" s="370"/>
    </row>
    <row r="23" spans="2:15" s="30" customFormat="1" ht="17.25" customHeight="1" x14ac:dyDescent="0.25">
      <c r="B23" s="6">
        <v>2</v>
      </c>
      <c r="C23" s="370" t="s">
        <v>153</v>
      </c>
      <c r="D23" s="370"/>
      <c r="E23" s="370"/>
      <c r="F23" s="370"/>
      <c r="G23" s="370"/>
      <c r="H23" s="370"/>
      <c r="I23" s="370"/>
      <c r="J23" s="370"/>
      <c r="K23" s="370"/>
      <c r="L23" s="370"/>
      <c r="M23" s="370"/>
    </row>
    <row r="24" spans="2:15" s="30" customFormat="1" ht="17.25" customHeight="1" x14ac:dyDescent="0.2">
      <c r="B24" s="6"/>
      <c r="C24" s="5"/>
      <c r="D24" s="7" t="s">
        <v>107</v>
      </c>
      <c r="E24" s="79" t="s">
        <v>14</v>
      </c>
      <c r="F24" s="79" t="s">
        <v>15</v>
      </c>
      <c r="G24" s="79" t="s">
        <v>16</v>
      </c>
      <c r="H24" s="79" t="s">
        <v>17</v>
      </c>
      <c r="I24" s="8" t="s">
        <v>105</v>
      </c>
      <c r="J24" s="8" t="s">
        <v>163</v>
      </c>
      <c r="K24" s="8" t="s">
        <v>168</v>
      </c>
      <c r="L24" s="8" t="s">
        <v>171</v>
      </c>
      <c r="M24" s="8" t="s">
        <v>175</v>
      </c>
      <c r="N24" s="8" t="s">
        <v>189</v>
      </c>
      <c r="O24" s="334" t="s">
        <v>190</v>
      </c>
    </row>
    <row r="25" spans="2:15" s="30" customFormat="1" ht="17.25" customHeight="1" x14ac:dyDescent="0.25">
      <c r="B25" s="6"/>
      <c r="C25" s="5"/>
      <c r="D25" s="7" t="s">
        <v>106</v>
      </c>
      <c r="E25" s="131">
        <v>0.85494102930664795</v>
      </c>
      <c r="F25" s="131">
        <v>0.86830429607185389</v>
      </c>
      <c r="G25" s="131">
        <v>0.87211621218800506</v>
      </c>
      <c r="H25" s="131">
        <v>0.88263998523773413</v>
      </c>
      <c r="I25" s="131">
        <v>0.90114180789768117</v>
      </c>
      <c r="J25" s="131">
        <v>0.92410000000000003</v>
      </c>
      <c r="K25" s="131">
        <v>0.94130000000000003</v>
      </c>
      <c r="L25" s="131">
        <v>0.95630000000000004</v>
      </c>
      <c r="M25" s="131">
        <v>0.96050000000000002</v>
      </c>
      <c r="N25" s="131">
        <v>0.90069999999999995</v>
      </c>
      <c r="O25" s="335">
        <v>0.95019050789775505</v>
      </c>
    </row>
    <row r="26" spans="2:15" s="75" customFormat="1" ht="17.25" customHeight="1" x14ac:dyDescent="0.25">
      <c r="B26" s="76"/>
      <c r="C26" s="77"/>
      <c r="D26" s="78"/>
      <c r="E26" s="132"/>
      <c r="F26" s="132"/>
      <c r="G26" s="132"/>
      <c r="H26" s="132"/>
      <c r="I26" s="132"/>
      <c r="J26" s="77"/>
      <c r="K26" s="77"/>
      <c r="L26" s="77"/>
      <c r="M26" s="77"/>
      <c r="N26" s="77"/>
      <c r="O26" s="336"/>
    </row>
    <row r="27" spans="2:15" s="75" customFormat="1" ht="17.25" customHeight="1" x14ac:dyDescent="0.25">
      <c r="B27" s="76"/>
      <c r="C27" s="75" t="s">
        <v>108</v>
      </c>
      <c r="D27" s="78"/>
      <c r="E27" s="132"/>
      <c r="F27" s="132"/>
      <c r="G27" s="132"/>
      <c r="H27" s="132"/>
      <c r="I27" s="132"/>
      <c r="J27" s="77"/>
      <c r="K27" s="77"/>
      <c r="L27" s="77"/>
      <c r="M27" s="77"/>
      <c r="N27" s="77"/>
      <c r="O27" s="336"/>
    </row>
    <row r="28" spans="2:15" s="30" customFormat="1" ht="18" customHeight="1" x14ac:dyDescent="0.2">
      <c r="B28" s="6"/>
      <c r="C28" s="31"/>
      <c r="D28" s="7" t="s">
        <v>83</v>
      </c>
      <c r="E28" s="79" t="s">
        <v>14</v>
      </c>
      <c r="F28" s="79" t="s">
        <v>15</v>
      </c>
      <c r="G28" s="79" t="s">
        <v>16</v>
      </c>
      <c r="H28" s="79" t="s">
        <v>17</v>
      </c>
      <c r="I28" s="8" t="s">
        <v>105</v>
      </c>
      <c r="J28" s="8" t="s">
        <v>163</v>
      </c>
      <c r="K28" s="8" t="s">
        <v>168</v>
      </c>
      <c r="L28" s="8" t="s">
        <v>171</v>
      </c>
      <c r="M28" s="8" t="s">
        <v>175</v>
      </c>
      <c r="N28" s="8" t="s">
        <v>189</v>
      </c>
      <c r="O28" s="334" t="s">
        <v>190</v>
      </c>
    </row>
    <row r="29" spans="2:15" s="30" customFormat="1" ht="18" customHeight="1" x14ac:dyDescent="0.25">
      <c r="B29" s="6"/>
      <c r="C29" s="31"/>
      <c r="D29" s="7" t="s">
        <v>78</v>
      </c>
      <c r="E29" s="131">
        <v>0.89491203043271517</v>
      </c>
      <c r="F29" s="131">
        <v>0.90256724340325623</v>
      </c>
      <c r="G29" s="131">
        <v>0.89904515138429053</v>
      </c>
      <c r="H29" s="131">
        <v>0.91650381950612891</v>
      </c>
      <c r="I29" s="131">
        <v>0.934874397577515</v>
      </c>
      <c r="J29" s="131">
        <v>0.94989999999999997</v>
      </c>
      <c r="K29" s="131">
        <v>0.96150000000000002</v>
      </c>
      <c r="L29" s="131">
        <v>0.96530000000000005</v>
      </c>
      <c r="M29" s="131">
        <v>0.96750000000000003</v>
      </c>
      <c r="N29" s="131">
        <v>0.96889999999999998</v>
      </c>
      <c r="O29" s="335">
        <v>0.95799999999999996</v>
      </c>
    </row>
    <row r="30" spans="2:15" s="30" customFormat="1" ht="17.25" customHeight="1" x14ac:dyDescent="0.25">
      <c r="B30" s="6"/>
      <c r="C30" s="31"/>
      <c r="D30" s="7" t="s">
        <v>79</v>
      </c>
      <c r="E30" s="131">
        <v>0.82566464146124374</v>
      </c>
      <c r="F30" s="131">
        <v>0.84307831053659998</v>
      </c>
      <c r="G30" s="131">
        <v>0.85117181668905806</v>
      </c>
      <c r="H30" s="131">
        <v>0.85360094451003543</v>
      </c>
      <c r="I30" s="131">
        <v>0.86823233382260412</v>
      </c>
      <c r="J30" s="131">
        <v>0.9</v>
      </c>
      <c r="K30" s="131">
        <v>0.92290000000000005</v>
      </c>
      <c r="L30" s="131">
        <v>0.94710000000000005</v>
      </c>
      <c r="M30" s="131">
        <v>0.95169999999999999</v>
      </c>
      <c r="N30" s="131">
        <v>0.95140000000000002</v>
      </c>
      <c r="O30" s="335">
        <v>0.94140000000000001</v>
      </c>
    </row>
    <row r="31" spans="2:15" s="30" customFormat="1" ht="17.25" customHeight="1" x14ac:dyDescent="0.25">
      <c r="B31" s="6"/>
      <c r="C31" s="74"/>
      <c r="D31" s="7" t="s">
        <v>80</v>
      </c>
      <c r="E31" s="133" t="s">
        <v>109</v>
      </c>
      <c r="F31" s="133" t="s">
        <v>109</v>
      </c>
      <c r="G31" s="133" t="s">
        <v>109</v>
      </c>
      <c r="H31" s="133" t="s">
        <v>109</v>
      </c>
      <c r="I31" s="131">
        <v>0.83146067415730296</v>
      </c>
      <c r="J31" s="131">
        <v>0.80589999999999995</v>
      </c>
      <c r="K31" s="131">
        <v>0.79430000000000001</v>
      </c>
      <c r="L31" s="131">
        <v>0.90259999999999996</v>
      </c>
      <c r="M31" s="131">
        <v>0.90710000000000002</v>
      </c>
      <c r="N31" s="131">
        <v>0.90910000000000002</v>
      </c>
      <c r="O31" s="335">
        <v>0.91539999999999999</v>
      </c>
    </row>
    <row r="32" spans="2:15" s="130" customFormat="1" ht="17.25" customHeight="1" x14ac:dyDescent="0.25">
      <c r="B32" s="134"/>
      <c r="C32" s="78"/>
      <c r="D32" s="78"/>
      <c r="E32" s="132"/>
      <c r="F32" s="132"/>
      <c r="G32" s="132"/>
      <c r="H32" s="132"/>
      <c r="I32" s="129"/>
      <c r="J32" s="129"/>
      <c r="K32" s="129"/>
      <c r="L32" s="129"/>
      <c r="M32" s="129"/>
    </row>
    <row r="33" spans="2:13" s="30" customFormat="1" ht="17.25" customHeight="1" x14ac:dyDescent="0.25">
      <c r="B33" s="6"/>
      <c r="C33" s="370" t="s">
        <v>146</v>
      </c>
      <c r="D33" s="370"/>
      <c r="E33" s="370"/>
      <c r="F33" s="370"/>
      <c r="G33" s="370"/>
      <c r="H33" s="370"/>
      <c r="I33" s="370"/>
      <c r="J33" s="370"/>
      <c r="K33" s="370"/>
      <c r="L33" s="370"/>
      <c r="M33" s="370"/>
    </row>
    <row r="34" spans="2:13" s="30" customFormat="1" ht="18" customHeight="1" x14ac:dyDescent="0.25">
      <c r="B34" s="6">
        <v>3</v>
      </c>
      <c r="C34" s="372" t="s">
        <v>152</v>
      </c>
      <c r="D34" s="372"/>
      <c r="E34" s="372"/>
      <c r="F34" s="372"/>
      <c r="G34" s="372"/>
      <c r="H34" s="372"/>
      <c r="I34" s="372"/>
      <c r="J34" s="372"/>
      <c r="K34" s="372"/>
      <c r="L34" s="372"/>
      <c r="M34" s="372"/>
    </row>
    <row r="35" spans="2:13" s="30" customFormat="1" ht="18" customHeight="1" x14ac:dyDescent="0.25">
      <c r="B35" s="6">
        <v>4</v>
      </c>
      <c r="C35" s="372" t="s">
        <v>18</v>
      </c>
      <c r="D35" s="372"/>
      <c r="E35" s="372"/>
      <c r="F35" s="372"/>
      <c r="G35" s="372"/>
      <c r="H35" s="372"/>
      <c r="I35" s="372"/>
      <c r="J35" s="372"/>
      <c r="K35" s="372"/>
      <c r="L35" s="372"/>
      <c r="M35" s="372"/>
    </row>
    <row r="36" spans="2:13" s="30" customFormat="1" ht="18" customHeight="1" x14ac:dyDescent="0.25">
      <c r="B36" s="6">
        <v>4</v>
      </c>
      <c r="C36" s="372" t="s">
        <v>19</v>
      </c>
      <c r="D36" s="372"/>
      <c r="E36" s="372"/>
      <c r="F36" s="372"/>
      <c r="G36" s="372"/>
      <c r="H36" s="372"/>
      <c r="I36" s="372"/>
      <c r="J36" s="372"/>
      <c r="K36" s="372"/>
      <c r="L36" s="372"/>
      <c r="M36" s="372"/>
    </row>
    <row r="37" spans="2:13" s="30" customFormat="1" ht="18" customHeight="1" x14ac:dyDescent="0.25">
      <c r="B37" s="6">
        <v>5</v>
      </c>
      <c r="C37" s="372" t="s">
        <v>20</v>
      </c>
      <c r="D37" s="372"/>
      <c r="E37" s="372"/>
      <c r="F37" s="372"/>
      <c r="G37" s="372"/>
      <c r="H37" s="372"/>
      <c r="I37" s="372"/>
      <c r="J37" s="372"/>
      <c r="K37" s="372"/>
      <c r="L37" s="372"/>
      <c r="M37" s="372"/>
    </row>
    <row r="38" spans="2:13" s="30" customFormat="1" ht="18" customHeight="1" x14ac:dyDescent="0.25">
      <c r="B38" s="6">
        <v>7</v>
      </c>
      <c r="C38" s="372" t="s">
        <v>21</v>
      </c>
      <c r="D38" s="372"/>
      <c r="E38" s="372"/>
      <c r="F38" s="372"/>
      <c r="G38" s="372"/>
      <c r="H38" s="372"/>
      <c r="I38" s="372"/>
      <c r="J38" s="372"/>
      <c r="K38" s="372"/>
      <c r="L38" s="372"/>
      <c r="M38" s="372"/>
    </row>
    <row r="39" spans="2:13" s="30" customFormat="1" ht="77.25" customHeight="1" x14ac:dyDescent="0.25">
      <c r="B39" s="6">
        <v>8</v>
      </c>
      <c r="C39" s="370" t="s">
        <v>22</v>
      </c>
      <c r="D39" s="370"/>
      <c r="E39" s="370"/>
      <c r="F39" s="370"/>
      <c r="G39" s="370"/>
      <c r="H39" s="370"/>
      <c r="I39" s="370"/>
      <c r="J39" s="370"/>
      <c r="K39" s="370"/>
      <c r="L39" s="370"/>
      <c r="M39" s="370"/>
    </row>
    <row r="40" spans="2:13" s="30" customFormat="1" ht="19.5" customHeight="1" x14ac:dyDescent="0.25">
      <c r="B40" s="6">
        <v>9</v>
      </c>
      <c r="C40" s="372" t="s">
        <v>23</v>
      </c>
      <c r="D40" s="372"/>
      <c r="E40" s="372"/>
      <c r="F40" s="372"/>
      <c r="G40" s="372"/>
      <c r="H40" s="372"/>
      <c r="I40" s="372"/>
      <c r="J40" s="372"/>
      <c r="K40" s="372"/>
      <c r="L40" s="372"/>
      <c r="M40" s="372"/>
    </row>
    <row r="41" spans="2:13" s="30" customFormat="1" ht="18" customHeight="1" x14ac:dyDescent="0.25">
      <c r="B41" s="6">
        <v>10</v>
      </c>
      <c r="C41" s="372" t="s">
        <v>147</v>
      </c>
      <c r="D41" s="372"/>
      <c r="E41" s="372"/>
      <c r="F41" s="372"/>
      <c r="G41" s="372"/>
      <c r="H41" s="372"/>
      <c r="I41" s="372"/>
      <c r="J41" s="372"/>
      <c r="K41" s="372"/>
      <c r="L41" s="372"/>
      <c r="M41" s="372"/>
    </row>
    <row r="42" spans="2:13" ht="12" customHeight="1" x14ac:dyDescent="0.2">
      <c r="B42" s="6"/>
      <c r="C42" s="10"/>
    </row>
    <row r="43" spans="2:13" ht="18" customHeight="1" x14ac:dyDescent="0.2">
      <c r="B43" s="9"/>
      <c r="F43" s="12"/>
      <c r="G43" s="12"/>
      <c r="H43" s="12"/>
    </row>
  </sheetData>
  <mergeCells count="13">
    <mergeCell ref="C39:M39"/>
    <mergeCell ref="C40:M40"/>
    <mergeCell ref="C41:M41"/>
    <mergeCell ref="C34:M34"/>
    <mergeCell ref="C35:M35"/>
    <mergeCell ref="C36:M36"/>
    <mergeCell ref="C37:M37"/>
    <mergeCell ref="C38:M38"/>
    <mergeCell ref="C33:M33"/>
    <mergeCell ref="C8:M8"/>
    <mergeCell ref="D15:L15"/>
    <mergeCell ref="C22:M22"/>
    <mergeCell ref="C23:M23"/>
  </mergeCells>
  <pageMargins left="0.70866141732283472" right="0.70866141732283472" top="0.74803149606299213" bottom="0.74803149606299213" header="0.31496062992125984" footer="0.31496062992125984"/>
  <pageSetup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F29"/>
  <sheetViews>
    <sheetView zoomScale="85" zoomScaleNormal="85" workbookViewId="0">
      <selection activeCell="I8" sqref="I8"/>
    </sheetView>
  </sheetViews>
  <sheetFormatPr defaultColWidth="9.140625" defaultRowHeight="14.25" x14ac:dyDescent="0.2"/>
  <cols>
    <col min="1" max="1" width="1.7109375" style="37" customWidth="1"/>
    <col min="2" max="2" width="47.28515625" style="37" customWidth="1"/>
    <col min="3" max="3" width="10.7109375" style="37" customWidth="1"/>
    <col min="4" max="4" width="22.140625" style="25" bestFit="1" customWidth="1"/>
    <col min="5" max="16384" width="9.140625" style="25"/>
  </cols>
  <sheetData>
    <row r="2" spans="1:6" x14ac:dyDescent="0.2">
      <c r="F2" s="27"/>
    </row>
    <row r="4" spans="1:6" ht="50.25" customHeight="1" x14ac:dyDescent="0.2"/>
    <row r="5" spans="1:6" ht="16.5" customHeight="1" x14ac:dyDescent="0.2"/>
    <row r="6" spans="1:6" s="28" customFormat="1" ht="18" x14ac:dyDescent="0.25">
      <c r="A6" s="45"/>
      <c r="B6" s="14" t="s">
        <v>158</v>
      </c>
      <c r="C6" s="45"/>
    </row>
    <row r="7" spans="1:6" s="28" customFormat="1" ht="18" x14ac:dyDescent="0.25">
      <c r="A7" s="45"/>
      <c r="B7" s="168" t="s">
        <v>24</v>
      </c>
      <c r="C7" s="45"/>
    </row>
    <row r="8" spans="1:6" s="28" customFormat="1" ht="15.75" customHeight="1" x14ac:dyDescent="0.25">
      <c r="A8" s="45"/>
      <c r="B8" s="46"/>
      <c r="C8" s="45"/>
    </row>
    <row r="9" spans="1:6" ht="16.5" customHeight="1" x14ac:dyDescent="0.2"/>
    <row r="10" spans="1:6" ht="45" x14ac:dyDescent="0.25">
      <c r="B10" s="47" t="s">
        <v>25</v>
      </c>
      <c r="C10" s="48" t="s">
        <v>26</v>
      </c>
      <c r="D10" s="49" t="s">
        <v>27</v>
      </c>
    </row>
    <row r="11" spans="1:6" s="29" customFormat="1" ht="15.95" customHeight="1" x14ac:dyDescent="0.2">
      <c r="A11" s="38"/>
      <c r="B11" s="39" t="s">
        <v>78</v>
      </c>
      <c r="C11" s="40" t="s">
        <v>86</v>
      </c>
      <c r="D11" s="41" t="s">
        <v>85</v>
      </c>
    </row>
    <row r="12" spans="1:6" s="29" customFormat="1" ht="15.95" customHeight="1" x14ac:dyDescent="0.2">
      <c r="A12" s="38"/>
      <c r="B12" s="39" t="s">
        <v>79</v>
      </c>
      <c r="C12" s="40" t="s">
        <v>87</v>
      </c>
      <c r="D12" s="41" t="s">
        <v>85</v>
      </c>
    </row>
    <row r="13" spans="1:6" s="29" customFormat="1" ht="15.95" customHeight="1" x14ac:dyDescent="0.2">
      <c r="A13" s="38"/>
      <c r="B13" s="39" t="s">
        <v>80</v>
      </c>
      <c r="C13" s="40" t="s">
        <v>165</v>
      </c>
      <c r="D13" s="41" t="s">
        <v>85</v>
      </c>
    </row>
    <row r="14" spans="1:6" ht="15.95" customHeight="1" x14ac:dyDescent="0.2">
      <c r="B14" s="42"/>
      <c r="C14" s="43"/>
      <c r="D14" s="44"/>
    </row>
    <row r="15" spans="1:6" ht="16.5" customHeight="1" x14ac:dyDescent="0.2"/>
    <row r="16" spans="1:6" s="29" customFormat="1" ht="16.5" customHeight="1" x14ac:dyDescent="0.2">
      <c r="A16" s="38"/>
      <c r="B16" s="50" t="s">
        <v>28</v>
      </c>
      <c r="C16" s="50"/>
      <c r="D16" s="51"/>
    </row>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sheetData>
  <pageMargins left="0.70866141732283472" right="0.70866141732283472" top="0.74803149606299213" bottom="0.74803149606299213" header="0.31496062992125984" footer="0.31496062992125984"/>
  <pageSetup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4"/>
  <sheetViews>
    <sheetView showGridLines="0" zoomScale="80" zoomScaleNormal="80" workbookViewId="0">
      <selection activeCell="M32" sqref="M32"/>
    </sheetView>
  </sheetViews>
  <sheetFormatPr defaultColWidth="9.140625" defaultRowHeight="14.25" x14ac:dyDescent="0.2"/>
  <cols>
    <col min="1" max="1" width="1.7109375" style="53" customWidth="1"/>
    <col min="2" max="2" width="26" style="53" customWidth="1"/>
    <col min="3" max="8" width="9.140625" style="53" customWidth="1"/>
    <col min="9" max="9" width="9.140625" style="54" customWidth="1"/>
    <col min="10" max="11" width="9.140625" style="53" customWidth="1"/>
    <col min="12" max="12" width="9.140625" style="53"/>
    <col min="13" max="13" width="10.42578125" style="337" bestFit="1" customWidth="1"/>
    <col min="14" max="16384" width="9.140625" style="53"/>
  </cols>
  <sheetData>
    <row r="1" spans="1:16" x14ac:dyDescent="0.2">
      <c r="A1" s="52"/>
      <c r="B1" s="52"/>
    </row>
    <row r="2" spans="1:16" x14ac:dyDescent="0.2">
      <c r="A2" s="52"/>
      <c r="B2" s="52"/>
      <c r="J2" s="13"/>
    </row>
    <row r="3" spans="1:16" x14ac:dyDescent="0.2">
      <c r="A3" s="52"/>
      <c r="B3" s="52"/>
    </row>
    <row r="4" spans="1:16" ht="50.25" customHeight="1" x14ac:dyDescent="0.2">
      <c r="A4" s="52"/>
      <c r="B4" s="52"/>
    </row>
    <row r="5" spans="1:16" ht="11.25" customHeight="1" x14ac:dyDescent="0.2">
      <c r="A5" s="52"/>
      <c r="B5" s="52"/>
    </row>
    <row r="6" spans="1:16" ht="16.5" customHeight="1" x14ac:dyDescent="0.25">
      <c r="A6" s="52"/>
      <c r="B6" s="14" t="s">
        <v>29</v>
      </c>
    </row>
    <row r="7" spans="1:16" s="15" customFormat="1" ht="18" x14ac:dyDescent="0.25">
      <c r="A7" s="14"/>
      <c r="B7" s="14" t="s">
        <v>82</v>
      </c>
      <c r="I7" s="16"/>
      <c r="M7" s="338"/>
    </row>
    <row r="8" spans="1:16" s="15" customFormat="1" ht="18" x14ac:dyDescent="0.25">
      <c r="A8" s="14"/>
      <c r="B8" s="154" t="s">
        <v>30</v>
      </c>
      <c r="I8" s="16"/>
      <c r="M8" s="338"/>
    </row>
    <row r="9" spans="1:16" ht="15.95" customHeight="1" x14ac:dyDescent="0.2"/>
    <row r="10" spans="1:16" ht="15.75" customHeight="1" x14ac:dyDescent="0.2">
      <c r="B10" s="55"/>
      <c r="C10" s="56"/>
      <c r="D10" s="56"/>
      <c r="E10" s="56"/>
      <c r="F10" s="56"/>
      <c r="G10" s="56"/>
      <c r="H10" s="56"/>
      <c r="I10" s="56"/>
      <c r="J10" s="56"/>
    </row>
    <row r="11" spans="1:16" s="19" customFormat="1" ht="15.95" customHeight="1" x14ac:dyDescent="0.25">
      <c r="A11" s="17"/>
      <c r="B11" s="18" t="s">
        <v>31</v>
      </c>
      <c r="I11" s="20"/>
      <c r="M11" s="339"/>
    </row>
    <row r="12" spans="1:16" s="54" customFormat="1" ht="15.95" customHeight="1" x14ac:dyDescent="0.2">
      <c r="M12" s="340"/>
    </row>
    <row r="13" spans="1:16" ht="15.75" customHeight="1" x14ac:dyDescent="0.2">
      <c r="B13" s="85" t="s">
        <v>31</v>
      </c>
      <c r="C13" s="373" t="s">
        <v>33</v>
      </c>
      <c r="D13" s="374"/>
      <c r="E13" s="374"/>
      <c r="F13" s="374"/>
      <c r="G13" s="374"/>
      <c r="H13" s="374"/>
      <c r="I13" s="374"/>
      <c r="J13" s="374"/>
      <c r="K13" s="374"/>
      <c r="L13" s="374"/>
      <c r="M13" s="375"/>
    </row>
    <row r="14" spans="1:16" ht="21" customHeight="1" x14ac:dyDescent="0.2">
      <c r="B14" s="260"/>
      <c r="C14" s="262" t="s">
        <v>14</v>
      </c>
      <c r="D14" s="263" t="s">
        <v>15</v>
      </c>
      <c r="E14" s="263" t="s">
        <v>16</v>
      </c>
      <c r="F14" s="263" t="s">
        <v>17</v>
      </c>
      <c r="G14" s="264" t="s">
        <v>105</v>
      </c>
      <c r="H14" s="264" t="s">
        <v>163</v>
      </c>
      <c r="I14" s="263" t="s">
        <v>168</v>
      </c>
      <c r="J14" s="263" t="s">
        <v>171</v>
      </c>
      <c r="K14" s="265" t="s">
        <v>175</v>
      </c>
      <c r="L14" s="266" t="s">
        <v>189</v>
      </c>
      <c r="M14" s="341" t="s">
        <v>190</v>
      </c>
    </row>
    <row r="15" spans="1:16" s="135" customFormat="1" ht="15.95" customHeight="1" x14ac:dyDescent="0.2">
      <c r="B15" s="141" t="s">
        <v>34</v>
      </c>
      <c r="C15" s="267">
        <v>5724</v>
      </c>
      <c r="D15" s="137">
        <v>5678</v>
      </c>
      <c r="E15" s="136">
        <v>5684</v>
      </c>
      <c r="F15" s="136">
        <v>5651</v>
      </c>
      <c r="G15" s="149">
        <v>5682</v>
      </c>
      <c r="H15" s="202">
        <v>5869</v>
      </c>
      <c r="I15" s="202">
        <v>5835</v>
      </c>
      <c r="J15" s="202">
        <v>5789</v>
      </c>
      <c r="K15" s="202">
        <v>5563</v>
      </c>
      <c r="L15" s="268">
        <v>5459</v>
      </c>
      <c r="M15" s="342">
        <v>5467</v>
      </c>
      <c r="O15" s="113"/>
      <c r="P15" s="113"/>
    </row>
    <row r="16" spans="1:16" s="135" customFormat="1" ht="15.95" customHeight="1" x14ac:dyDescent="0.2">
      <c r="B16" s="141" t="s">
        <v>35</v>
      </c>
      <c r="C16" s="267">
        <v>3378</v>
      </c>
      <c r="D16" s="137">
        <v>3438</v>
      </c>
      <c r="E16" s="136">
        <v>3563</v>
      </c>
      <c r="F16" s="136">
        <v>3490</v>
      </c>
      <c r="G16" s="137">
        <v>3502</v>
      </c>
      <c r="H16" s="201">
        <v>3526</v>
      </c>
      <c r="I16" s="201">
        <v>3640</v>
      </c>
      <c r="J16" s="201">
        <v>3481</v>
      </c>
      <c r="K16" s="201">
        <v>3409</v>
      </c>
      <c r="L16" s="223">
        <v>3345</v>
      </c>
      <c r="M16" s="342">
        <v>3448</v>
      </c>
    </row>
    <row r="17" spans="1:14" s="135" customFormat="1" ht="15.95" customHeight="1" x14ac:dyDescent="0.2">
      <c r="B17" s="141"/>
      <c r="C17" s="267"/>
      <c r="D17" s="137"/>
      <c r="E17" s="136"/>
      <c r="F17" s="136"/>
      <c r="G17" s="137"/>
      <c r="H17" s="201"/>
      <c r="I17" s="201"/>
      <c r="J17" s="201"/>
      <c r="K17" s="201"/>
      <c r="L17" s="224"/>
      <c r="M17" s="342"/>
    </row>
    <row r="18" spans="1:14" s="135" customFormat="1" ht="15.95" customHeight="1" x14ac:dyDescent="0.2">
      <c r="B18" s="261" t="s">
        <v>36</v>
      </c>
      <c r="C18" s="269">
        <v>9102</v>
      </c>
      <c r="D18" s="270">
        <v>9116</v>
      </c>
      <c r="E18" s="271">
        <v>9247</v>
      </c>
      <c r="F18" s="271">
        <v>9141</v>
      </c>
      <c r="G18" s="270">
        <v>9184</v>
      </c>
      <c r="H18" s="272">
        <v>9395</v>
      </c>
      <c r="I18" s="272">
        <v>9475</v>
      </c>
      <c r="J18" s="272">
        <v>9270</v>
      </c>
      <c r="K18" s="272">
        <v>8972</v>
      </c>
      <c r="L18" s="273">
        <v>8804</v>
      </c>
      <c r="M18" s="343">
        <v>8915</v>
      </c>
    </row>
    <row r="19" spans="1:14" s="135" customFormat="1" ht="15.95" customHeight="1" thickBot="1" x14ac:dyDescent="0.25">
      <c r="B19" s="138"/>
      <c r="C19" s="138"/>
      <c r="D19" s="138"/>
      <c r="E19" s="138"/>
      <c r="F19" s="138"/>
      <c r="G19" s="138"/>
      <c r="H19" s="138"/>
      <c r="I19" s="138"/>
      <c r="J19" s="138"/>
      <c r="K19" s="138"/>
      <c r="L19" s="138"/>
      <c r="M19" s="344"/>
    </row>
    <row r="20" spans="1:14" s="135" customFormat="1" ht="15.95" customHeight="1" x14ac:dyDescent="0.2">
      <c r="B20" s="139"/>
      <c r="C20" s="139"/>
      <c r="D20" s="140"/>
      <c r="M20" s="345"/>
    </row>
    <row r="21" spans="1:14" s="135" customFormat="1" ht="15.95" customHeight="1" x14ac:dyDescent="0.2">
      <c r="B21" s="140"/>
      <c r="C21" s="140"/>
      <c r="D21" s="140"/>
      <c r="M21" s="345"/>
    </row>
    <row r="22" spans="1:14" s="19" customFormat="1" ht="15.95" customHeight="1" x14ac:dyDescent="0.25">
      <c r="A22" s="17"/>
      <c r="B22" s="18" t="s">
        <v>37</v>
      </c>
      <c r="J22" s="135"/>
      <c r="M22" s="339"/>
    </row>
    <row r="23" spans="1:14" s="140" customFormat="1" ht="15.95" customHeight="1" x14ac:dyDescent="0.2">
      <c r="J23" s="135"/>
      <c r="M23" s="346"/>
    </row>
    <row r="24" spans="1:14" s="140" customFormat="1" ht="15.95" customHeight="1" x14ac:dyDescent="0.2">
      <c r="B24" s="281" t="s">
        <v>38</v>
      </c>
      <c r="C24" s="373" t="s">
        <v>33</v>
      </c>
      <c r="D24" s="374"/>
      <c r="E24" s="374"/>
      <c r="F24" s="374"/>
      <c r="G24" s="374"/>
      <c r="H24" s="374"/>
      <c r="I24" s="374"/>
      <c r="J24" s="374"/>
      <c r="K24" s="374"/>
      <c r="L24" s="374"/>
      <c r="M24" s="375"/>
    </row>
    <row r="25" spans="1:14" s="140" customFormat="1" ht="15.75" customHeight="1" x14ac:dyDescent="0.2">
      <c r="B25" s="282"/>
      <c r="C25" s="274" t="s">
        <v>14</v>
      </c>
      <c r="D25" s="208" t="s">
        <v>15</v>
      </c>
      <c r="E25" s="208" t="s">
        <v>16</v>
      </c>
      <c r="F25" s="208" t="s">
        <v>17</v>
      </c>
      <c r="G25" s="275" t="s">
        <v>105</v>
      </c>
      <c r="H25" s="275" t="s">
        <v>163</v>
      </c>
      <c r="I25" s="208" t="s">
        <v>168</v>
      </c>
      <c r="J25" s="208" t="s">
        <v>171</v>
      </c>
      <c r="K25" s="208" t="s">
        <v>175</v>
      </c>
      <c r="L25" s="225" t="s">
        <v>189</v>
      </c>
      <c r="M25" s="347" t="s">
        <v>190</v>
      </c>
    </row>
    <row r="26" spans="1:14" s="135" customFormat="1" ht="15.95" customHeight="1" x14ac:dyDescent="0.2">
      <c r="B26" s="283" t="s">
        <v>141</v>
      </c>
      <c r="C26" s="276">
        <v>46</v>
      </c>
      <c r="D26" s="137">
        <v>33</v>
      </c>
      <c r="E26" s="136">
        <v>20</v>
      </c>
      <c r="F26" s="136">
        <v>22</v>
      </c>
      <c r="G26" s="149">
        <v>15</v>
      </c>
      <c r="H26" s="202">
        <v>11</v>
      </c>
      <c r="I26" s="201">
        <v>11</v>
      </c>
      <c r="J26" s="201">
        <v>13</v>
      </c>
      <c r="K26" s="201">
        <v>7</v>
      </c>
      <c r="L26" s="277">
        <v>8</v>
      </c>
      <c r="M26" s="348">
        <v>9</v>
      </c>
    </row>
    <row r="27" spans="1:14" s="135" customFormat="1" ht="15.95" customHeight="1" x14ac:dyDescent="0.2">
      <c r="B27" s="283" t="s">
        <v>39</v>
      </c>
      <c r="C27" s="278">
        <v>253</v>
      </c>
      <c r="D27" s="137">
        <v>232</v>
      </c>
      <c r="E27" s="136">
        <v>230</v>
      </c>
      <c r="F27" s="136">
        <v>153</v>
      </c>
      <c r="G27" s="137">
        <v>139</v>
      </c>
      <c r="H27" s="201">
        <v>139</v>
      </c>
      <c r="I27" s="201">
        <v>102</v>
      </c>
      <c r="J27" s="201">
        <v>88</v>
      </c>
      <c r="K27" s="201">
        <v>103</v>
      </c>
      <c r="L27" s="226">
        <v>95</v>
      </c>
      <c r="M27" s="348">
        <v>115</v>
      </c>
    </row>
    <row r="28" spans="1:14" s="135" customFormat="1" ht="15.95" customHeight="1" x14ac:dyDescent="0.2">
      <c r="B28" s="283" t="s">
        <v>40</v>
      </c>
      <c r="C28" s="278">
        <v>516</v>
      </c>
      <c r="D28" s="137">
        <v>511</v>
      </c>
      <c r="E28" s="136">
        <v>468</v>
      </c>
      <c r="F28" s="136">
        <v>469</v>
      </c>
      <c r="G28" s="137">
        <v>448</v>
      </c>
      <c r="H28" s="201">
        <v>417</v>
      </c>
      <c r="I28" s="201">
        <v>379</v>
      </c>
      <c r="J28" s="201">
        <v>376</v>
      </c>
      <c r="K28" s="201">
        <v>336</v>
      </c>
      <c r="L28" s="226">
        <v>331</v>
      </c>
      <c r="M28" s="348">
        <v>328</v>
      </c>
    </row>
    <row r="29" spans="1:14" s="135" customFormat="1" ht="15.95" customHeight="1" x14ac:dyDescent="0.2">
      <c r="B29" s="283" t="s">
        <v>41</v>
      </c>
      <c r="C29" s="278">
        <v>853</v>
      </c>
      <c r="D29" s="137">
        <v>817</v>
      </c>
      <c r="E29" s="136">
        <v>819</v>
      </c>
      <c r="F29" s="136">
        <v>802</v>
      </c>
      <c r="G29" s="137">
        <v>779</v>
      </c>
      <c r="H29" s="201">
        <v>762</v>
      </c>
      <c r="I29" s="201">
        <v>734</v>
      </c>
      <c r="J29" s="201">
        <v>722</v>
      </c>
      <c r="K29" s="201">
        <v>663</v>
      </c>
      <c r="L29" s="226">
        <v>678</v>
      </c>
      <c r="M29" s="348">
        <v>674</v>
      </c>
      <c r="N29" s="19"/>
    </row>
    <row r="30" spans="1:14" s="135" customFormat="1" ht="15.95" customHeight="1" x14ac:dyDescent="0.2">
      <c r="B30" s="283" t="s">
        <v>42</v>
      </c>
      <c r="C30" s="278">
        <v>1255</v>
      </c>
      <c r="D30" s="137">
        <v>1212</v>
      </c>
      <c r="E30" s="136">
        <v>1157</v>
      </c>
      <c r="F30" s="136">
        <v>1156</v>
      </c>
      <c r="G30" s="137">
        <v>1018</v>
      </c>
      <c r="H30" s="201">
        <v>1061</v>
      </c>
      <c r="I30" s="201">
        <v>1012</v>
      </c>
      <c r="J30" s="201">
        <v>1015</v>
      </c>
      <c r="K30" s="201">
        <v>988</v>
      </c>
      <c r="L30" s="226">
        <v>980</v>
      </c>
      <c r="M30" s="348">
        <v>991</v>
      </c>
      <c r="N30" s="140"/>
    </row>
    <row r="31" spans="1:14" s="135" customFormat="1" ht="15.95" customHeight="1" x14ac:dyDescent="0.2">
      <c r="B31" s="283" t="s">
        <v>43</v>
      </c>
      <c r="C31" s="278">
        <v>1505</v>
      </c>
      <c r="D31" s="137">
        <v>1511</v>
      </c>
      <c r="E31" s="136">
        <v>1534</v>
      </c>
      <c r="F31" s="136">
        <v>1489</v>
      </c>
      <c r="G31" s="137">
        <v>1444</v>
      </c>
      <c r="H31" s="201">
        <v>1428</v>
      </c>
      <c r="I31" s="201">
        <v>1398</v>
      </c>
      <c r="J31" s="201">
        <v>1279</v>
      </c>
      <c r="K31" s="201">
        <v>1200</v>
      </c>
      <c r="L31" s="226">
        <v>1125</v>
      </c>
      <c r="M31" s="348">
        <v>1092</v>
      </c>
      <c r="N31" s="140"/>
    </row>
    <row r="32" spans="1:14" s="135" customFormat="1" ht="15.95" customHeight="1" x14ac:dyDescent="0.2">
      <c r="B32" s="283" t="s">
        <v>44</v>
      </c>
      <c r="C32" s="278">
        <v>1583</v>
      </c>
      <c r="D32" s="137">
        <v>1596</v>
      </c>
      <c r="E32" s="136">
        <v>1661</v>
      </c>
      <c r="F32" s="136">
        <v>1559</v>
      </c>
      <c r="G32" s="137">
        <v>1603</v>
      </c>
      <c r="H32" s="201">
        <v>1608</v>
      </c>
      <c r="I32" s="201">
        <v>1628</v>
      </c>
      <c r="J32" s="201">
        <v>1589</v>
      </c>
      <c r="K32" s="201">
        <v>1482</v>
      </c>
      <c r="L32" s="226">
        <v>1379</v>
      </c>
      <c r="M32" s="348">
        <v>1400</v>
      </c>
      <c r="N32" s="140"/>
    </row>
    <row r="33" spans="1:14" s="135" customFormat="1" ht="15.95" customHeight="1" x14ac:dyDescent="0.2">
      <c r="B33" s="283" t="s">
        <v>45</v>
      </c>
      <c r="C33" s="278">
        <v>1214</v>
      </c>
      <c r="D33" s="137">
        <v>1264</v>
      </c>
      <c r="E33" s="136">
        <v>1333</v>
      </c>
      <c r="F33" s="136">
        <v>1406</v>
      </c>
      <c r="G33" s="137">
        <v>1480</v>
      </c>
      <c r="H33" s="201">
        <v>1539</v>
      </c>
      <c r="I33" s="201">
        <v>1634</v>
      </c>
      <c r="J33" s="201">
        <v>1522</v>
      </c>
      <c r="K33" s="201">
        <v>1533</v>
      </c>
      <c r="L33" s="226">
        <v>1472</v>
      </c>
      <c r="M33" s="348">
        <v>1419</v>
      </c>
    </row>
    <row r="34" spans="1:14" s="135" customFormat="1" ht="15.95" customHeight="1" x14ac:dyDescent="0.2">
      <c r="B34" s="283" t="s">
        <v>46</v>
      </c>
      <c r="C34" s="278">
        <v>857</v>
      </c>
      <c r="D34" s="137">
        <v>905</v>
      </c>
      <c r="E34" s="136">
        <v>915</v>
      </c>
      <c r="F34" s="136">
        <v>954</v>
      </c>
      <c r="G34" s="137">
        <v>1074</v>
      </c>
      <c r="H34" s="201">
        <v>1139</v>
      </c>
      <c r="I34" s="201">
        <v>1201</v>
      </c>
      <c r="J34" s="201">
        <v>1211</v>
      </c>
      <c r="K34" s="201">
        <v>1229</v>
      </c>
      <c r="L34" s="226">
        <v>1266</v>
      </c>
      <c r="M34" s="348">
        <v>1346</v>
      </c>
    </row>
    <row r="35" spans="1:14" s="135" customFormat="1" ht="15.95" customHeight="1" x14ac:dyDescent="0.2">
      <c r="B35" s="283" t="s">
        <v>47</v>
      </c>
      <c r="C35" s="278">
        <v>611</v>
      </c>
      <c r="D35" s="137">
        <v>596</v>
      </c>
      <c r="E35" s="136">
        <v>626</v>
      </c>
      <c r="F35" s="136">
        <v>615</v>
      </c>
      <c r="G35" s="137">
        <v>633</v>
      </c>
      <c r="H35" s="201">
        <v>672</v>
      </c>
      <c r="I35" s="201">
        <v>691</v>
      </c>
      <c r="J35" s="201">
        <v>762</v>
      </c>
      <c r="K35" s="201">
        <v>759</v>
      </c>
      <c r="L35" s="226">
        <v>765</v>
      </c>
      <c r="M35" s="348">
        <v>830</v>
      </c>
    </row>
    <row r="36" spans="1:14" s="135" customFormat="1" ht="15.95" customHeight="1" x14ac:dyDescent="0.2">
      <c r="B36" s="283" t="s">
        <v>48</v>
      </c>
      <c r="C36" s="278">
        <v>244</v>
      </c>
      <c r="D36" s="137">
        <v>272</v>
      </c>
      <c r="E36" s="136">
        <v>314</v>
      </c>
      <c r="F36" s="136">
        <v>343</v>
      </c>
      <c r="G36" s="137">
        <v>357</v>
      </c>
      <c r="H36" s="201">
        <v>386</v>
      </c>
      <c r="I36" s="201">
        <v>414</v>
      </c>
      <c r="J36" s="201">
        <v>419</v>
      </c>
      <c r="K36" s="201">
        <v>397</v>
      </c>
      <c r="L36" s="226">
        <v>397</v>
      </c>
      <c r="M36" s="348">
        <v>397</v>
      </c>
    </row>
    <row r="37" spans="1:14" s="135" customFormat="1" ht="15.95" customHeight="1" x14ac:dyDescent="0.2">
      <c r="B37" s="283" t="s">
        <v>49</v>
      </c>
      <c r="C37" s="278">
        <v>110</v>
      </c>
      <c r="D37" s="137">
        <v>106</v>
      </c>
      <c r="E37" s="136">
        <v>106</v>
      </c>
      <c r="F37" s="136">
        <v>107</v>
      </c>
      <c r="G37" s="137">
        <v>125</v>
      </c>
      <c r="H37" s="201">
        <v>161</v>
      </c>
      <c r="I37" s="201">
        <v>192</v>
      </c>
      <c r="J37" s="201">
        <v>184</v>
      </c>
      <c r="K37" s="201">
        <v>191</v>
      </c>
      <c r="L37" s="226">
        <v>206</v>
      </c>
      <c r="M37" s="348">
        <v>212</v>
      </c>
    </row>
    <row r="38" spans="1:14" s="135" customFormat="1" ht="15.95" customHeight="1" x14ac:dyDescent="0.2">
      <c r="B38" s="283" t="s">
        <v>50</v>
      </c>
      <c r="C38" s="278">
        <v>46</v>
      </c>
      <c r="D38" s="137">
        <v>47</v>
      </c>
      <c r="E38" s="136">
        <v>46</v>
      </c>
      <c r="F38" s="136">
        <v>53</v>
      </c>
      <c r="G38" s="137">
        <v>53</v>
      </c>
      <c r="H38" s="201">
        <v>57</v>
      </c>
      <c r="I38" s="201">
        <v>54</v>
      </c>
      <c r="J38" s="201">
        <v>66</v>
      </c>
      <c r="K38" s="201">
        <v>64</v>
      </c>
      <c r="L38" s="226">
        <v>73</v>
      </c>
      <c r="M38" s="348">
        <v>74</v>
      </c>
    </row>
    <row r="39" spans="1:14" s="135" customFormat="1" ht="15.95" customHeight="1" x14ac:dyDescent="0.2">
      <c r="B39" s="283" t="s">
        <v>51</v>
      </c>
      <c r="C39" s="278">
        <v>7</v>
      </c>
      <c r="D39" s="137">
        <v>12</v>
      </c>
      <c r="E39" s="136">
        <v>14</v>
      </c>
      <c r="F39" s="136">
        <v>13</v>
      </c>
      <c r="G39" s="137">
        <v>13</v>
      </c>
      <c r="H39" s="201">
        <v>12</v>
      </c>
      <c r="I39" s="201">
        <v>20</v>
      </c>
      <c r="J39" s="201">
        <v>21</v>
      </c>
      <c r="K39" s="201">
        <v>15</v>
      </c>
      <c r="L39" s="226">
        <v>25</v>
      </c>
      <c r="M39" s="348">
        <v>24</v>
      </c>
      <c r="N39" s="19"/>
    </row>
    <row r="40" spans="1:14" s="135" customFormat="1" ht="15.95" customHeight="1" x14ac:dyDescent="0.2">
      <c r="B40" s="283" t="s">
        <v>52</v>
      </c>
      <c r="C40" s="278">
        <v>2</v>
      </c>
      <c r="D40" s="137">
        <v>1</v>
      </c>
      <c r="E40" s="136">
        <v>3</v>
      </c>
      <c r="F40" s="136" t="s">
        <v>109</v>
      </c>
      <c r="G40" s="137">
        <v>2</v>
      </c>
      <c r="H40" s="201">
        <v>3</v>
      </c>
      <c r="I40" s="201">
        <v>5</v>
      </c>
      <c r="J40" s="201">
        <v>3</v>
      </c>
      <c r="K40" s="201">
        <v>5</v>
      </c>
      <c r="L40" s="226">
        <v>4</v>
      </c>
      <c r="M40" s="348">
        <v>3</v>
      </c>
      <c r="N40" s="140"/>
    </row>
    <row r="41" spans="1:14" s="135" customFormat="1" ht="15.95" customHeight="1" x14ac:dyDescent="0.2">
      <c r="B41" s="284" t="s">
        <v>53</v>
      </c>
      <c r="C41" s="279" t="s">
        <v>109</v>
      </c>
      <c r="D41" s="270">
        <v>1</v>
      </c>
      <c r="E41" s="271">
        <v>1</v>
      </c>
      <c r="F41" s="271" t="s">
        <v>109</v>
      </c>
      <c r="G41" s="270">
        <v>1</v>
      </c>
      <c r="H41" s="270" t="s">
        <v>109</v>
      </c>
      <c r="I41" s="270" t="s">
        <v>109</v>
      </c>
      <c r="J41" s="270" t="s">
        <v>109</v>
      </c>
      <c r="K41" s="270" t="s">
        <v>109</v>
      </c>
      <c r="L41" s="280" t="s">
        <v>109</v>
      </c>
      <c r="M41" s="349">
        <v>1</v>
      </c>
      <c r="N41" s="140"/>
    </row>
    <row r="42" spans="1:14" s="135" customFormat="1" ht="15.95" customHeight="1" thickBot="1" x14ac:dyDescent="0.25">
      <c r="B42" s="138"/>
      <c r="C42" s="138"/>
      <c r="D42" s="138"/>
      <c r="E42" s="138"/>
      <c r="F42" s="138"/>
      <c r="G42" s="138"/>
      <c r="H42" s="138"/>
      <c r="I42" s="138"/>
      <c r="J42" s="138"/>
      <c r="K42" s="138"/>
      <c r="L42" s="138"/>
      <c r="M42" s="344"/>
      <c r="N42" s="140"/>
    </row>
    <row r="43" spans="1:14" s="135" customFormat="1" ht="15.95" customHeight="1" x14ac:dyDescent="0.2">
      <c r="A43" s="142"/>
      <c r="B43" s="143"/>
      <c r="C43" s="139"/>
      <c r="D43" s="140"/>
      <c r="M43" s="345"/>
    </row>
    <row r="44" spans="1:14" s="135" customFormat="1" ht="15.95" customHeight="1" x14ac:dyDescent="0.2">
      <c r="A44" s="142"/>
      <c r="B44" s="144"/>
      <c r="C44" s="140"/>
      <c r="D44" s="140"/>
      <c r="M44" s="345"/>
    </row>
    <row r="45" spans="1:14" s="19" customFormat="1" ht="15.95" customHeight="1" x14ac:dyDescent="0.25">
      <c r="A45" s="17"/>
      <c r="B45" s="18" t="s">
        <v>54</v>
      </c>
      <c r="J45" s="135"/>
      <c r="M45" s="339"/>
      <c r="N45" s="135"/>
    </row>
    <row r="46" spans="1:14" s="140" customFormat="1" ht="15.95" customHeight="1" x14ac:dyDescent="0.2">
      <c r="J46" s="135"/>
      <c r="M46" s="346"/>
      <c r="N46" s="135"/>
    </row>
    <row r="47" spans="1:14" s="140" customFormat="1" ht="15.95" customHeight="1" x14ac:dyDescent="0.2">
      <c r="B47" s="281" t="s">
        <v>83</v>
      </c>
      <c r="C47" s="373" t="s">
        <v>33</v>
      </c>
      <c r="D47" s="374"/>
      <c r="E47" s="374"/>
      <c r="F47" s="374"/>
      <c r="G47" s="374"/>
      <c r="H47" s="374"/>
      <c r="I47" s="374"/>
      <c r="J47" s="374"/>
      <c r="K47" s="374"/>
      <c r="L47" s="374"/>
      <c r="M47" s="375"/>
      <c r="N47" s="135"/>
    </row>
    <row r="48" spans="1:14" s="140" customFormat="1" ht="15.75" customHeight="1" x14ac:dyDescent="0.2">
      <c r="B48" s="286"/>
      <c r="C48" s="262" t="s">
        <v>14</v>
      </c>
      <c r="D48" s="263" t="s">
        <v>15</v>
      </c>
      <c r="E48" s="263" t="s">
        <v>16</v>
      </c>
      <c r="F48" s="263" t="s">
        <v>17</v>
      </c>
      <c r="G48" s="264" t="s">
        <v>105</v>
      </c>
      <c r="H48" s="263" t="s">
        <v>163</v>
      </c>
      <c r="I48" s="263" t="s">
        <v>168</v>
      </c>
      <c r="J48" s="263" t="s">
        <v>171</v>
      </c>
      <c r="K48" s="263" t="s">
        <v>175</v>
      </c>
      <c r="L48" s="265" t="s">
        <v>189</v>
      </c>
      <c r="M48" s="350" t="s">
        <v>190</v>
      </c>
      <c r="N48" s="135"/>
    </row>
    <row r="49" spans="1:14" s="135" customFormat="1" x14ac:dyDescent="0.2">
      <c r="B49" s="294" t="s">
        <v>78</v>
      </c>
      <c r="C49" s="287">
        <v>4835</v>
      </c>
      <c r="D49" s="145">
        <v>4807</v>
      </c>
      <c r="E49" s="146">
        <v>4993</v>
      </c>
      <c r="F49" s="146">
        <v>5104</v>
      </c>
      <c r="G49" s="145">
        <v>5430</v>
      </c>
      <c r="H49" s="147">
        <v>5600</v>
      </c>
      <c r="I49" s="147">
        <v>5758</v>
      </c>
      <c r="J49" s="147">
        <v>5762</v>
      </c>
      <c r="K49" s="147">
        <v>5836</v>
      </c>
      <c r="L49" s="288">
        <v>5647</v>
      </c>
      <c r="M49" s="348">
        <v>5751</v>
      </c>
    </row>
    <row r="50" spans="1:14" s="135" customFormat="1" x14ac:dyDescent="0.2">
      <c r="B50" s="283" t="s">
        <v>79</v>
      </c>
      <c r="C50" s="289">
        <v>5382</v>
      </c>
      <c r="D50" s="147">
        <v>5341</v>
      </c>
      <c r="E50" s="148">
        <v>5328</v>
      </c>
      <c r="F50" s="148">
        <v>5066</v>
      </c>
      <c r="G50" s="147">
        <v>4878</v>
      </c>
      <c r="H50" s="147">
        <v>4771</v>
      </c>
      <c r="I50" s="147">
        <v>4830</v>
      </c>
      <c r="J50" s="147">
        <v>4633</v>
      </c>
      <c r="K50" s="147">
        <v>4152</v>
      </c>
      <c r="L50" s="228">
        <v>4235</v>
      </c>
      <c r="M50" s="348">
        <v>4221</v>
      </c>
    </row>
    <row r="51" spans="1:14" s="135" customFormat="1" x14ac:dyDescent="0.2">
      <c r="B51" s="284" t="s">
        <v>80</v>
      </c>
      <c r="C51" s="290" t="s">
        <v>109</v>
      </c>
      <c r="D51" s="291" t="s">
        <v>109</v>
      </c>
      <c r="E51" s="292" t="s">
        <v>109</v>
      </c>
      <c r="F51" s="292" t="s">
        <v>109</v>
      </c>
      <c r="G51" s="291">
        <v>53</v>
      </c>
      <c r="H51" s="291">
        <v>223</v>
      </c>
      <c r="I51" s="291">
        <v>171</v>
      </c>
      <c r="J51" s="291">
        <v>106</v>
      </c>
      <c r="K51" s="291">
        <v>101</v>
      </c>
      <c r="L51" s="293">
        <v>61</v>
      </c>
      <c r="M51" s="349">
        <v>59</v>
      </c>
    </row>
    <row r="52" spans="1:14" s="135" customFormat="1" ht="15.95" customHeight="1" thickBot="1" x14ac:dyDescent="0.25">
      <c r="B52" s="138"/>
      <c r="C52" s="138"/>
      <c r="D52" s="138"/>
      <c r="E52" s="138"/>
      <c r="F52" s="138"/>
      <c r="G52" s="138"/>
      <c r="H52" s="138"/>
      <c r="I52" s="138"/>
      <c r="J52" s="138"/>
      <c r="K52" s="138"/>
      <c r="L52" s="138"/>
      <c r="M52" s="344"/>
    </row>
    <row r="53" spans="1:14" s="135" customFormat="1" ht="15.95" customHeight="1" x14ac:dyDescent="0.2">
      <c r="A53" s="142"/>
      <c r="B53" s="143"/>
      <c r="C53" s="139"/>
      <c r="D53" s="139"/>
      <c r="E53" s="139"/>
      <c r="F53" s="140"/>
      <c r="G53" s="140"/>
      <c r="I53" s="140"/>
      <c r="M53" s="345"/>
    </row>
    <row r="54" spans="1:14" s="135" customFormat="1" ht="15.95" customHeight="1" x14ac:dyDescent="0.2">
      <c r="A54" s="142"/>
      <c r="B54" s="144"/>
      <c r="C54" s="140"/>
      <c r="D54" s="140"/>
      <c r="E54" s="140"/>
      <c r="F54" s="140"/>
      <c r="G54" s="140"/>
      <c r="I54" s="140"/>
      <c r="M54" s="345"/>
    </row>
    <row r="55" spans="1:14" s="19" customFormat="1" ht="15.95" customHeight="1" x14ac:dyDescent="0.25">
      <c r="A55" s="17"/>
      <c r="B55" s="18" t="s">
        <v>55</v>
      </c>
      <c r="I55" s="20"/>
      <c r="J55" s="135"/>
      <c r="M55" s="339"/>
      <c r="N55" s="135"/>
    </row>
    <row r="56" spans="1:14" s="140" customFormat="1" ht="15.95" customHeight="1" x14ac:dyDescent="0.2">
      <c r="J56" s="135"/>
      <c r="M56" s="346"/>
      <c r="N56" s="135"/>
    </row>
    <row r="57" spans="1:14" s="140" customFormat="1" ht="15.95" customHeight="1" x14ac:dyDescent="0.2">
      <c r="B57" s="281" t="s">
        <v>56</v>
      </c>
      <c r="C57" s="373" t="s">
        <v>33</v>
      </c>
      <c r="D57" s="374"/>
      <c r="E57" s="374"/>
      <c r="F57" s="374"/>
      <c r="G57" s="374"/>
      <c r="H57" s="374"/>
      <c r="I57" s="374"/>
      <c r="J57" s="374"/>
      <c r="K57" s="374"/>
      <c r="L57" s="374"/>
      <c r="M57" s="375"/>
    </row>
    <row r="58" spans="1:14" s="140" customFormat="1" ht="14.25" customHeight="1" x14ac:dyDescent="0.2">
      <c r="B58" s="285"/>
      <c r="C58" s="266" t="s">
        <v>14</v>
      </c>
      <c r="D58" s="263" t="s">
        <v>15</v>
      </c>
      <c r="E58" s="263" t="s">
        <v>16</v>
      </c>
      <c r="F58" s="263" t="s">
        <v>17</v>
      </c>
      <c r="G58" s="264" t="s">
        <v>105</v>
      </c>
      <c r="H58" s="263" t="s">
        <v>163</v>
      </c>
      <c r="I58" s="263" t="s">
        <v>168</v>
      </c>
      <c r="J58" s="263" t="s">
        <v>171</v>
      </c>
      <c r="K58" s="263" t="s">
        <v>175</v>
      </c>
      <c r="L58" s="265" t="s">
        <v>189</v>
      </c>
      <c r="M58" s="350" t="s">
        <v>190</v>
      </c>
    </row>
    <row r="59" spans="1:14" s="135" customFormat="1" ht="15.95" customHeight="1" x14ac:dyDescent="0.2">
      <c r="B59" s="298" t="s">
        <v>57</v>
      </c>
      <c r="C59" s="276">
        <v>6684</v>
      </c>
      <c r="D59" s="149">
        <v>6584</v>
      </c>
      <c r="E59" s="150">
        <v>6568</v>
      </c>
      <c r="F59" s="150">
        <v>6299</v>
      </c>
      <c r="G59" s="149">
        <v>6376</v>
      </c>
      <c r="H59" s="201">
        <v>6321</v>
      </c>
      <c r="I59" s="200">
        <v>6065</v>
      </c>
      <c r="J59" s="200">
        <v>5828</v>
      </c>
      <c r="K59" s="200">
        <v>5762</v>
      </c>
      <c r="L59" s="295">
        <v>5307</v>
      </c>
      <c r="M59" s="348">
        <v>5297</v>
      </c>
    </row>
    <row r="60" spans="1:14" s="135" customFormat="1" ht="15.95" customHeight="1" x14ac:dyDescent="0.2">
      <c r="B60" s="299" t="s">
        <v>58</v>
      </c>
      <c r="C60" s="278">
        <v>1588</v>
      </c>
      <c r="D60" s="137">
        <v>1664</v>
      </c>
      <c r="E60" s="136">
        <v>1702</v>
      </c>
      <c r="F60" s="136">
        <v>1719</v>
      </c>
      <c r="G60" s="137">
        <v>1718</v>
      </c>
      <c r="H60" s="201">
        <v>1757</v>
      </c>
      <c r="I60" s="200">
        <v>1963</v>
      </c>
      <c r="J60" s="200">
        <v>1895</v>
      </c>
      <c r="K60" s="200">
        <v>1842</v>
      </c>
      <c r="L60" s="229">
        <v>1894</v>
      </c>
      <c r="M60" s="348">
        <v>1895</v>
      </c>
    </row>
    <row r="61" spans="1:14" s="135" customFormat="1" ht="15.95" customHeight="1" x14ac:dyDescent="0.2">
      <c r="B61" s="299" t="s">
        <v>59</v>
      </c>
      <c r="C61" s="278">
        <v>745</v>
      </c>
      <c r="D61" s="137">
        <v>773</v>
      </c>
      <c r="E61" s="136">
        <v>876</v>
      </c>
      <c r="F61" s="136">
        <v>1007</v>
      </c>
      <c r="G61" s="137">
        <v>995</v>
      </c>
      <c r="H61" s="201">
        <v>1197</v>
      </c>
      <c r="I61" s="200">
        <v>1296</v>
      </c>
      <c r="J61" s="200">
        <v>1390</v>
      </c>
      <c r="K61" s="200">
        <v>1237</v>
      </c>
      <c r="L61" s="229">
        <v>1465</v>
      </c>
      <c r="M61" s="348">
        <v>1569</v>
      </c>
    </row>
    <row r="62" spans="1:14" s="135" customFormat="1" ht="15.95" customHeight="1" x14ac:dyDescent="0.2">
      <c r="B62" s="299" t="s">
        <v>60</v>
      </c>
      <c r="C62" s="278">
        <v>77</v>
      </c>
      <c r="D62" s="137">
        <v>84</v>
      </c>
      <c r="E62" s="136">
        <v>88</v>
      </c>
      <c r="F62" s="136">
        <v>106</v>
      </c>
      <c r="G62" s="137">
        <v>90</v>
      </c>
      <c r="H62" s="201">
        <v>115</v>
      </c>
      <c r="I62" s="200">
        <v>143</v>
      </c>
      <c r="J62" s="200">
        <v>144</v>
      </c>
      <c r="K62" s="200">
        <v>123</v>
      </c>
      <c r="L62" s="229">
        <v>130</v>
      </c>
      <c r="M62" s="348">
        <v>140</v>
      </c>
    </row>
    <row r="63" spans="1:14" s="135" customFormat="1" ht="15.95" customHeight="1" x14ac:dyDescent="0.2">
      <c r="B63" s="299" t="s">
        <v>61</v>
      </c>
      <c r="C63" s="278">
        <v>5</v>
      </c>
      <c r="D63" s="137">
        <v>7</v>
      </c>
      <c r="E63" s="136">
        <v>10</v>
      </c>
      <c r="F63" s="136">
        <v>8</v>
      </c>
      <c r="G63" s="137">
        <v>5</v>
      </c>
      <c r="H63" s="201">
        <v>4</v>
      </c>
      <c r="I63" s="200">
        <v>4</v>
      </c>
      <c r="J63" s="200">
        <v>8</v>
      </c>
      <c r="K63" s="200">
        <v>3</v>
      </c>
      <c r="L63" s="229">
        <v>2</v>
      </c>
      <c r="M63" s="348">
        <v>9</v>
      </c>
    </row>
    <row r="64" spans="1:14" s="135" customFormat="1" ht="15.95" customHeight="1" x14ac:dyDescent="0.2">
      <c r="B64" s="299" t="s">
        <v>62</v>
      </c>
      <c r="C64" s="278">
        <v>1</v>
      </c>
      <c r="D64" s="137">
        <v>1</v>
      </c>
      <c r="E64" s="136">
        <v>3</v>
      </c>
      <c r="F64" s="136">
        <v>1</v>
      </c>
      <c r="G64" s="137" t="s">
        <v>109</v>
      </c>
      <c r="H64" s="201">
        <v>1</v>
      </c>
      <c r="I64" s="200">
        <v>1</v>
      </c>
      <c r="J64" s="200">
        <v>4</v>
      </c>
      <c r="K64" s="200">
        <v>3</v>
      </c>
      <c r="L64" s="229">
        <v>2</v>
      </c>
      <c r="M64" s="348">
        <v>1</v>
      </c>
    </row>
    <row r="65" spans="1:14" s="135" customFormat="1" ht="15.95" customHeight="1" x14ac:dyDescent="0.2">
      <c r="B65" s="299" t="s">
        <v>63</v>
      </c>
      <c r="C65" s="278" t="s">
        <v>109</v>
      </c>
      <c r="D65" s="137">
        <v>1</v>
      </c>
      <c r="E65" s="136" t="s">
        <v>109</v>
      </c>
      <c r="F65" s="136" t="s">
        <v>109</v>
      </c>
      <c r="G65" s="137" t="s">
        <v>109</v>
      </c>
      <c r="H65" s="137" t="s">
        <v>109</v>
      </c>
      <c r="I65" s="200">
        <v>2</v>
      </c>
      <c r="J65" s="200" t="s">
        <v>109</v>
      </c>
      <c r="K65" s="200">
        <v>1</v>
      </c>
      <c r="L65" s="229">
        <v>3</v>
      </c>
      <c r="M65" s="348">
        <v>3</v>
      </c>
    </row>
    <row r="66" spans="1:14" s="135" customFormat="1" ht="15.95" customHeight="1" x14ac:dyDescent="0.2">
      <c r="B66" s="299" t="s">
        <v>64</v>
      </c>
      <c r="C66" s="278" t="s">
        <v>109</v>
      </c>
      <c r="D66" s="137" t="s">
        <v>109</v>
      </c>
      <c r="E66" s="136" t="s">
        <v>109</v>
      </c>
      <c r="F66" s="136">
        <v>1</v>
      </c>
      <c r="G66" s="137" t="s">
        <v>109</v>
      </c>
      <c r="H66" s="137" t="s">
        <v>109</v>
      </c>
      <c r="I66" s="200" t="s">
        <v>109</v>
      </c>
      <c r="J66" s="200" t="s">
        <v>109</v>
      </c>
      <c r="K66" s="200" t="s">
        <v>109</v>
      </c>
      <c r="L66" s="229" t="s">
        <v>109</v>
      </c>
      <c r="M66" s="348">
        <v>1</v>
      </c>
    </row>
    <row r="67" spans="1:14" s="135" customFormat="1" ht="15.95" customHeight="1" x14ac:dyDescent="0.2">
      <c r="B67" s="299" t="s">
        <v>65</v>
      </c>
      <c r="C67" s="278">
        <v>1</v>
      </c>
      <c r="D67" s="137">
        <v>1</v>
      </c>
      <c r="E67" s="136" t="s">
        <v>109</v>
      </c>
      <c r="F67" s="136" t="s">
        <v>109</v>
      </c>
      <c r="G67" s="137" t="s">
        <v>109</v>
      </c>
      <c r="H67" s="137" t="s">
        <v>109</v>
      </c>
      <c r="I67" s="200" t="s">
        <v>109</v>
      </c>
      <c r="J67" s="200" t="s">
        <v>109</v>
      </c>
      <c r="K67" s="200">
        <v>1</v>
      </c>
      <c r="L67" s="229">
        <v>1</v>
      </c>
      <c r="M67" s="351" t="s">
        <v>109</v>
      </c>
    </row>
    <row r="68" spans="1:14" s="135" customFormat="1" ht="15.95" customHeight="1" x14ac:dyDescent="0.2">
      <c r="B68" s="299" t="s">
        <v>66</v>
      </c>
      <c r="C68" s="278" t="s">
        <v>109</v>
      </c>
      <c r="D68" s="137">
        <v>1</v>
      </c>
      <c r="E68" s="136" t="s">
        <v>109</v>
      </c>
      <c r="F68" s="136" t="s">
        <v>109</v>
      </c>
      <c r="G68" s="137" t="s">
        <v>109</v>
      </c>
      <c r="H68" s="137" t="s">
        <v>109</v>
      </c>
      <c r="I68" s="200" t="s">
        <v>109</v>
      </c>
      <c r="J68" s="200">
        <v>1</v>
      </c>
      <c r="K68" s="200" t="s">
        <v>109</v>
      </c>
      <c r="L68" s="229" t="s">
        <v>109</v>
      </c>
      <c r="M68" s="351" t="s">
        <v>109</v>
      </c>
    </row>
    <row r="69" spans="1:14" s="135" customFormat="1" ht="15.95" customHeight="1" x14ac:dyDescent="0.2">
      <c r="B69" s="299" t="s">
        <v>67</v>
      </c>
      <c r="C69" s="278" t="s">
        <v>109</v>
      </c>
      <c r="D69" s="137" t="s">
        <v>109</v>
      </c>
      <c r="E69" s="136" t="s">
        <v>109</v>
      </c>
      <c r="F69" s="136" t="s">
        <v>109</v>
      </c>
      <c r="G69" s="137" t="s">
        <v>109</v>
      </c>
      <c r="H69" s="137" t="s">
        <v>109</v>
      </c>
      <c r="I69" s="200">
        <v>1</v>
      </c>
      <c r="J69" s="200" t="s">
        <v>109</v>
      </c>
      <c r="K69" s="200" t="s">
        <v>109</v>
      </c>
      <c r="L69" s="229" t="s">
        <v>109</v>
      </c>
      <c r="M69" s="351" t="s">
        <v>109</v>
      </c>
      <c r="N69" s="53"/>
    </row>
    <row r="70" spans="1:14" s="135" customFormat="1" ht="15.95" customHeight="1" x14ac:dyDescent="0.2">
      <c r="B70" s="300" t="s">
        <v>68</v>
      </c>
      <c r="C70" s="279">
        <v>1</v>
      </c>
      <c r="D70" s="270" t="s">
        <v>109</v>
      </c>
      <c r="E70" s="271" t="s">
        <v>109</v>
      </c>
      <c r="F70" s="271" t="s">
        <v>109</v>
      </c>
      <c r="G70" s="270" t="s">
        <v>109</v>
      </c>
      <c r="H70" s="270" t="s">
        <v>109</v>
      </c>
      <c r="I70" s="296" t="s">
        <v>109</v>
      </c>
      <c r="J70" s="296" t="s">
        <v>109</v>
      </c>
      <c r="K70" s="296" t="s">
        <v>109</v>
      </c>
      <c r="L70" s="297" t="s">
        <v>109</v>
      </c>
      <c r="M70" s="352" t="s">
        <v>109</v>
      </c>
      <c r="N70" s="53"/>
    </row>
    <row r="71" spans="1:14" s="135" customFormat="1" ht="15.95" customHeight="1" thickBot="1" x14ac:dyDescent="0.25">
      <c r="B71" s="138"/>
      <c r="C71" s="138"/>
      <c r="D71" s="138"/>
      <c r="E71" s="138"/>
      <c r="F71" s="138"/>
      <c r="G71" s="138"/>
      <c r="H71" s="138"/>
      <c r="I71" s="138"/>
      <c r="J71" s="138"/>
      <c r="K71" s="138"/>
      <c r="L71" s="138"/>
      <c r="M71" s="344"/>
      <c r="N71" s="53"/>
    </row>
    <row r="72" spans="1:14" s="135" customFormat="1" ht="15.95" customHeight="1" x14ac:dyDescent="0.2">
      <c r="A72" s="142"/>
      <c r="B72" s="143"/>
      <c r="C72" s="139"/>
      <c r="D72" s="139"/>
      <c r="E72" s="139"/>
      <c r="F72" s="140"/>
      <c r="G72" s="140"/>
      <c r="H72" s="140"/>
      <c r="I72" s="140"/>
      <c r="M72" s="345"/>
      <c r="N72" s="59"/>
    </row>
    <row r="73" spans="1:14" s="135" customFormat="1" ht="15.95" customHeight="1" x14ac:dyDescent="0.2">
      <c r="A73" s="142"/>
      <c r="B73" s="144"/>
      <c r="C73" s="140"/>
      <c r="D73" s="140"/>
      <c r="E73" s="140"/>
      <c r="F73" s="140"/>
      <c r="G73" s="140"/>
      <c r="H73" s="140"/>
      <c r="I73" s="140"/>
      <c r="M73" s="345"/>
      <c r="N73" s="59"/>
    </row>
    <row r="74" spans="1:14" s="135" customFormat="1" ht="15.95" customHeight="1" x14ac:dyDescent="0.25">
      <c r="A74" s="142"/>
      <c r="B74" s="116" t="s">
        <v>139</v>
      </c>
      <c r="C74" s="140"/>
      <c r="D74" s="140"/>
      <c r="E74" s="140"/>
      <c r="F74" s="140"/>
      <c r="G74" s="140"/>
      <c r="H74" s="140"/>
      <c r="I74" s="140"/>
      <c r="M74" s="345"/>
      <c r="N74" s="59"/>
    </row>
    <row r="75" spans="1:14" s="135" customFormat="1" ht="15.95" customHeight="1" x14ac:dyDescent="0.2">
      <c r="A75" s="142"/>
      <c r="B75" s="144"/>
      <c r="C75" s="140"/>
      <c r="D75" s="140"/>
      <c r="E75" s="140"/>
      <c r="F75" s="140"/>
      <c r="G75" s="140"/>
      <c r="H75" s="140"/>
      <c r="I75" s="140"/>
      <c r="M75" s="345"/>
      <c r="N75" s="59"/>
    </row>
    <row r="76" spans="1:14" s="135" customFormat="1" ht="15.95" customHeight="1" x14ac:dyDescent="0.2">
      <c r="A76" s="142"/>
      <c r="B76" s="281" t="s">
        <v>137</v>
      </c>
      <c r="C76" s="373" t="s">
        <v>33</v>
      </c>
      <c r="D76" s="374"/>
      <c r="E76" s="374"/>
      <c r="F76" s="374"/>
      <c r="G76" s="374"/>
      <c r="H76" s="374"/>
      <c r="I76" s="374"/>
      <c r="J76" s="374"/>
      <c r="K76" s="374"/>
      <c r="L76" s="374"/>
      <c r="M76" s="375"/>
      <c r="N76" s="53"/>
    </row>
    <row r="77" spans="1:14" s="135" customFormat="1" ht="15.95" customHeight="1" x14ac:dyDescent="0.2">
      <c r="A77" s="142"/>
      <c r="B77" s="285"/>
      <c r="C77" s="266" t="s">
        <v>14</v>
      </c>
      <c r="D77" s="263" t="s">
        <v>15</v>
      </c>
      <c r="E77" s="263" t="s">
        <v>16</v>
      </c>
      <c r="F77" s="263" t="s">
        <v>17</v>
      </c>
      <c r="G77" s="264" t="s">
        <v>105</v>
      </c>
      <c r="H77" s="263" t="s">
        <v>163</v>
      </c>
      <c r="I77" s="263" t="s">
        <v>168</v>
      </c>
      <c r="J77" s="263" t="s">
        <v>171</v>
      </c>
      <c r="K77" s="263" t="s">
        <v>175</v>
      </c>
      <c r="L77" s="265" t="s">
        <v>189</v>
      </c>
      <c r="M77" s="350" t="s">
        <v>190</v>
      </c>
      <c r="N77" s="53"/>
    </row>
    <row r="78" spans="1:14" s="135" customFormat="1" ht="15.95" customHeight="1" x14ac:dyDescent="0.2">
      <c r="A78" s="142"/>
      <c r="B78" s="298"/>
      <c r="C78" s="301"/>
      <c r="D78" s="151"/>
      <c r="E78" s="152"/>
      <c r="F78" s="152"/>
      <c r="G78" s="180"/>
      <c r="H78" s="199"/>
      <c r="I78" s="199"/>
      <c r="J78" s="199"/>
      <c r="K78" s="199"/>
      <c r="L78" s="302"/>
      <c r="M78" s="348"/>
      <c r="N78" s="53"/>
    </row>
    <row r="79" spans="1:14" s="135" customFormat="1" x14ac:dyDescent="0.2">
      <c r="A79" s="142"/>
      <c r="B79" s="304" t="s">
        <v>135</v>
      </c>
      <c r="C79" s="267">
        <v>3216</v>
      </c>
      <c r="D79" s="153">
        <v>3286</v>
      </c>
      <c r="E79" s="136">
        <v>3347</v>
      </c>
      <c r="F79" s="137">
        <v>3404</v>
      </c>
      <c r="G79" s="137">
        <v>3425</v>
      </c>
      <c r="H79" s="137">
        <v>3548</v>
      </c>
      <c r="I79" s="137">
        <v>3592</v>
      </c>
      <c r="J79" s="137">
        <v>3606</v>
      </c>
      <c r="K79" s="137">
        <v>3535</v>
      </c>
      <c r="L79" s="227">
        <v>3435</v>
      </c>
      <c r="M79" s="353">
        <v>3482</v>
      </c>
      <c r="N79" s="53"/>
    </row>
    <row r="80" spans="1:14" s="135" customFormat="1" x14ac:dyDescent="0.2">
      <c r="A80" s="142"/>
      <c r="B80" s="304">
        <v>2</v>
      </c>
      <c r="C80" s="267">
        <v>2397</v>
      </c>
      <c r="D80" s="153">
        <v>2332</v>
      </c>
      <c r="E80" s="136">
        <v>2341</v>
      </c>
      <c r="F80" s="137">
        <v>2277</v>
      </c>
      <c r="G80" s="137">
        <v>2305</v>
      </c>
      <c r="H80" s="137">
        <v>2355</v>
      </c>
      <c r="I80" s="137">
        <v>2363</v>
      </c>
      <c r="J80" s="137">
        <v>2349</v>
      </c>
      <c r="K80" s="137">
        <v>2268</v>
      </c>
      <c r="L80" s="227">
        <v>2239</v>
      </c>
      <c r="M80" s="353">
        <v>2229</v>
      </c>
      <c r="N80" s="53"/>
    </row>
    <row r="81" spans="1:14" s="135" customFormat="1" x14ac:dyDescent="0.2">
      <c r="A81" s="142"/>
      <c r="B81" s="304">
        <v>3</v>
      </c>
      <c r="C81" s="267">
        <v>1622</v>
      </c>
      <c r="D81" s="153">
        <v>1649</v>
      </c>
      <c r="E81" s="136">
        <v>1661</v>
      </c>
      <c r="F81" s="136">
        <v>1583</v>
      </c>
      <c r="G81" s="137">
        <v>1565</v>
      </c>
      <c r="H81" s="137">
        <v>1586</v>
      </c>
      <c r="I81" s="137">
        <v>1655</v>
      </c>
      <c r="J81" s="137">
        <v>1573</v>
      </c>
      <c r="K81" s="137">
        <v>1490</v>
      </c>
      <c r="L81" s="227">
        <v>1447</v>
      </c>
      <c r="M81" s="353">
        <v>1472</v>
      </c>
      <c r="N81" s="53"/>
    </row>
    <row r="82" spans="1:14" s="135" customFormat="1" x14ac:dyDescent="0.2">
      <c r="A82" s="142"/>
      <c r="B82" s="304">
        <v>4</v>
      </c>
      <c r="C82" s="267">
        <v>1086</v>
      </c>
      <c r="D82" s="153">
        <v>1069</v>
      </c>
      <c r="E82" s="136">
        <v>1105</v>
      </c>
      <c r="F82" s="136">
        <v>1090</v>
      </c>
      <c r="G82" s="137">
        <v>1100</v>
      </c>
      <c r="H82" s="137">
        <v>1115</v>
      </c>
      <c r="I82" s="137">
        <v>1095</v>
      </c>
      <c r="J82" s="137">
        <v>1040</v>
      </c>
      <c r="K82" s="137">
        <v>992</v>
      </c>
      <c r="L82" s="227">
        <v>977</v>
      </c>
      <c r="M82" s="353">
        <v>989</v>
      </c>
      <c r="N82" s="53"/>
    </row>
    <row r="83" spans="1:14" s="135" customFormat="1" x14ac:dyDescent="0.2">
      <c r="A83" s="142"/>
      <c r="B83" s="305" t="s">
        <v>136</v>
      </c>
      <c r="C83" s="269">
        <v>685</v>
      </c>
      <c r="D83" s="303">
        <v>676</v>
      </c>
      <c r="E83" s="271">
        <v>679</v>
      </c>
      <c r="F83" s="271">
        <v>684</v>
      </c>
      <c r="G83" s="270">
        <v>705</v>
      </c>
      <c r="H83" s="296">
        <v>712</v>
      </c>
      <c r="I83" s="296">
        <v>701</v>
      </c>
      <c r="J83" s="296">
        <v>680</v>
      </c>
      <c r="K83" s="296">
        <v>659</v>
      </c>
      <c r="L83" s="297">
        <v>671</v>
      </c>
      <c r="M83" s="352">
        <v>676</v>
      </c>
      <c r="N83" s="53"/>
    </row>
    <row r="84" spans="1:14" ht="15.95" customHeight="1" thickBot="1" x14ac:dyDescent="0.25">
      <c r="A84" s="52"/>
      <c r="B84" s="57"/>
      <c r="C84" s="57"/>
      <c r="D84" s="57"/>
      <c r="E84" s="57"/>
      <c r="F84" s="57"/>
      <c r="G84" s="57"/>
      <c r="H84" s="57"/>
      <c r="I84" s="57"/>
      <c r="J84" s="57"/>
      <c r="K84" s="57"/>
      <c r="L84" s="57"/>
      <c r="M84" s="354"/>
    </row>
    <row r="85" spans="1:14" ht="15.95" customHeight="1" x14ac:dyDescent="0.2">
      <c r="A85" s="52"/>
      <c r="B85" s="58"/>
      <c r="C85" s="54"/>
      <c r="D85" s="54"/>
      <c r="E85" s="54"/>
      <c r="F85" s="54"/>
      <c r="G85" s="54"/>
      <c r="H85" s="54"/>
    </row>
    <row r="86" spans="1:14" ht="15.95" customHeight="1" x14ac:dyDescent="0.2">
      <c r="A86" s="52"/>
      <c r="B86" s="58"/>
      <c r="C86" s="54"/>
      <c r="D86" s="54"/>
      <c r="E86" s="54"/>
      <c r="F86" s="54"/>
      <c r="G86" s="54"/>
      <c r="H86" s="54"/>
    </row>
    <row r="87" spans="1:14" ht="16.5" customHeight="1" x14ac:dyDescent="0.2">
      <c r="E87" s="21"/>
      <c r="F87" s="21" t="s">
        <v>69</v>
      </c>
    </row>
    <row r="88" spans="1:14" ht="16.5" customHeight="1" x14ac:dyDescent="0.2">
      <c r="B88" s="22" t="s">
        <v>12</v>
      </c>
    </row>
    <row r="89" spans="1:14" s="59" customFormat="1" ht="28.5" customHeight="1" x14ac:dyDescent="0.2">
      <c r="B89" s="370" t="s">
        <v>70</v>
      </c>
      <c r="C89" s="370"/>
      <c r="D89" s="370"/>
      <c r="E89" s="370"/>
      <c r="F89" s="370"/>
      <c r="G89" s="379"/>
      <c r="H89" s="83"/>
      <c r="I89" s="83"/>
      <c r="J89" s="83"/>
      <c r="M89" s="355"/>
      <c r="N89" s="53"/>
    </row>
    <row r="90" spans="1:14" s="59" customFormat="1" ht="26.25" customHeight="1" x14ac:dyDescent="0.2">
      <c r="B90" s="370" t="s">
        <v>71</v>
      </c>
      <c r="C90" s="370"/>
      <c r="D90" s="370"/>
      <c r="E90" s="370"/>
      <c r="F90" s="370"/>
      <c r="G90" s="379"/>
      <c r="H90" s="84"/>
      <c r="I90" s="84"/>
      <c r="J90" s="84"/>
      <c r="M90" s="355"/>
      <c r="N90" s="53"/>
    </row>
    <row r="91" spans="1:14" s="59" customFormat="1" ht="92.25" customHeight="1" x14ac:dyDescent="0.2">
      <c r="B91" s="370" t="s">
        <v>154</v>
      </c>
      <c r="C91" s="370"/>
      <c r="D91" s="370"/>
      <c r="E91" s="370"/>
      <c r="F91" s="370"/>
      <c r="G91" s="379"/>
      <c r="H91" s="84"/>
      <c r="I91" s="84"/>
      <c r="J91" s="84"/>
      <c r="M91" s="355"/>
      <c r="N91" s="53"/>
    </row>
    <row r="92" spans="1:14" s="59" customFormat="1" ht="15" x14ac:dyDescent="0.2">
      <c r="B92" s="370" t="s">
        <v>155</v>
      </c>
      <c r="C92" s="370"/>
      <c r="D92" s="370"/>
      <c r="E92" s="370"/>
      <c r="F92" s="370"/>
      <c r="G92" s="379"/>
      <c r="H92" s="84"/>
      <c r="I92" s="84"/>
      <c r="J92" s="84"/>
      <c r="M92" s="355"/>
      <c r="N92" s="53"/>
    </row>
    <row r="93" spans="1:14" ht="20.25" customHeight="1" x14ac:dyDescent="0.2">
      <c r="B93" s="378" t="s">
        <v>160</v>
      </c>
      <c r="C93" s="378"/>
      <c r="D93" s="378"/>
      <c r="E93" s="378"/>
      <c r="F93" s="378"/>
    </row>
    <row r="94" spans="1:14" ht="30.75" customHeight="1" x14ac:dyDescent="0.25">
      <c r="B94" s="376" t="s">
        <v>166</v>
      </c>
      <c r="C94" s="377"/>
      <c r="D94" s="377"/>
      <c r="E94" s="377"/>
      <c r="F94" s="377"/>
      <c r="G94" s="377"/>
    </row>
    <row r="95" spans="1:14" ht="16.5" customHeight="1" x14ac:dyDescent="0.2"/>
    <row r="96" spans="1:14"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sheetData>
  <mergeCells count="11">
    <mergeCell ref="B94:G94"/>
    <mergeCell ref="B93:F93"/>
    <mergeCell ref="B89:G89"/>
    <mergeCell ref="B90:G90"/>
    <mergeCell ref="B91:G91"/>
    <mergeCell ref="B92:G92"/>
    <mergeCell ref="C13:M13"/>
    <mergeCell ref="C24:M24"/>
    <mergeCell ref="C47:M47"/>
    <mergeCell ref="C57:M57"/>
    <mergeCell ref="C76:M76"/>
  </mergeCells>
  <pageMargins left="0.70866141732283472" right="0.70866141732283472" top="0.74803149606299213" bottom="0.74803149606299213" header="0.31496062992125984" footer="0.31496062992125984"/>
  <pageSetup scale="52" fitToHeight="2" orientation="portrait" r:id="rId1"/>
  <rowBreaks count="1" manualBreakCount="1">
    <brk id="54" max="9" man="1"/>
  </rowBreaks>
  <ignoredErrors>
    <ignoredError sqref="B61"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51"/>
  <sheetViews>
    <sheetView showGridLines="0" zoomScale="85" zoomScaleNormal="85" workbookViewId="0">
      <selection activeCell="B7" sqref="B7"/>
    </sheetView>
  </sheetViews>
  <sheetFormatPr defaultColWidth="9.140625" defaultRowHeight="14.25" x14ac:dyDescent="0.2"/>
  <cols>
    <col min="1" max="1" width="1.7109375" style="53" customWidth="1"/>
    <col min="2" max="2" width="23.140625" style="53" customWidth="1"/>
    <col min="3" max="10" width="9.28515625" style="86" bestFit="1" customWidth="1"/>
    <col min="11" max="11" width="9.28515625" style="56" bestFit="1" customWidth="1"/>
    <col min="12" max="12" width="9.140625" style="86" customWidth="1"/>
    <col min="13" max="13" width="9.85546875" style="337" bestFit="1" customWidth="1"/>
    <col min="14" max="16384" width="9.140625" style="53"/>
  </cols>
  <sheetData>
    <row r="1" spans="1:13" x14ac:dyDescent="0.2">
      <c r="A1" s="52"/>
      <c r="B1" s="52"/>
    </row>
    <row r="2" spans="1:13" ht="15" customHeight="1" x14ac:dyDescent="0.2">
      <c r="A2" s="105"/>
      <c r="B2" s="52"/>
      <c r="J2" s="381"/>
      <c r="K2" s="381"/>
      <c r="L2" s="381"/>
      <c r="M2" s="381"/>
    </row>
    <row r="3" spans="1:13" x14ac:dyDescent="0.2">
      <c r="A3" s="105"/>
      <c r="B3" s="52"/>
    </row>
    <row r="4" spans="1:13" ht="50.25" customHeight="1" x14ac:dyDescent="0.2">
      <c r="A4" s="105"/>
      <c r="B4" s="52"/>
    </row>
    <row r="5" spans="1:13" ht="18" customHeight="1" x14ac:dyDescent="0.2">
      <c r="A5" s="105"/>
      <c r="B5" s="52"/>
    </row>
    <row r="6" spans="1:13" ht="18" customHeight="1" x14ac:dyDescent="0.2">
      <c r="A6" s="105"/>
      <c r="B6" s="52"/>
    </row>
    <row r="7" spans="1:13" ht="16.5" customHeight="1" x14ac:dyDescent="0.25">
      <c r="A7" s="105"/>
      <c r="B7" s="14" t="s">
        <v>72</v>
      </c>
    </row>
    <row r="8" spans="1:13" s="15" customFormat="1" ht="18" x14ac:dyDescent="0.25">
      <c r="A8" s="106"/>
      <c r="B8" s="14" t="s">
        <v>84</v>
      </c>
      <c r="C8" s="86"/>
      <c r="D8" s="87"/>
      <c r="E8" s="87"/>
      <c r="F8" s="87"/>
      <c r="G8" s="87"/>
      <c r="H8" s="87"/>
      <c r="I8" s="87"/>
      <c r="J8" s="87"/>
      <c r="K8" s="88"/>
      <c r="L8" s="87"/>
      <c r="M8" s="338"/>
    </row>
    <row r="9" spans="1:13" s="15" customFormat="1" ht="18" x14ac:dyDescent="0.25">
      <c r="A9" s="106"/>
      <c r="B9" s="154" t="s">
        <v>73</v>
      </c>
      <c r="C9" s="86"/>
      <c r="D9" s="87"/>
      <c r="E9" s="87"/>
      <c r="F9" s="87"/>
      <c r="G9" s="87"/>
      <c r="H9" s="87"/>
      <c r="I9" s="87"/>
      <c r="J9" s="87"/>
      <c r="K9" s="88"/>
      <c r="L9" s="87"/>
      <c r="M9" s="338"/>
    </row>
    <row r="10" spans="1:13" ht="15.95" customHeight="1" x14ac:dyDescent="0.2">
      <c r="A10" s="107"/>
    </row>
    <row r="11" spans="1:13" ht="15.75" customHeight="1" x14ac:dyDescent="0.2">
      <c r="A11" s="107"/>
    </row>
    <row r="12" spans="1:13" s="19" customFormat="1" ht="15.95" customHeight="1" x14ac:dyDescent="0.25">
      <c r="A12" s="108"/>
      <c r="B12" s="18" t="s">
        <v>161</v>
      </c>
      <c r="C12" s="89"/>
      <c r="D12" s="89"/>
      <c r="E12" s="89"/>
      <c r="F12" s="89"/>
      <c r="G12" s="89"/>
      <c r="H12" s="89"/>
      <c r="I12" s="89"/>
      <c r="J12" s="89"/>
      <c r="K12" s="90"/>
      <c r="L12" s="89"/>
      <c r="M12" s="339"/>
    </row>
    <row r="13" spans="1:13" s="54" customFormat="1" ht="15.95" customHeight="1" x14ac:dyDescent="0.2">
      <c r="C13" s="210"/>
      <c r="D13" s="210"/>
      <c r="E13" s="210"/>
      <c r="F13" s="210"/>
      <c r="G13" s="210"/>
      <c r="H13" s="210"/>
      <c r="I13" s="210"/>
      <c r="J13" s="210"/>
      <c r="K13" s="210"/>
      <c r="L13" s="56"/>
      <c r="M13" s="340"/>
    </row>
    <row r="14" spans="1:13" ht="15.95" customHeight="1" x14ac:dyDescent="0.2">
      <c r="B14" s="238" t="s">
        <v>74</v>
      </c>
      <c r="C14" s="243" t="s">
        <v>14</v>
      </c>
      <c r="D14" s="243" t="s">
        <v>15</v>
      </c>
      <c r="E14" s="243" t="s">
        <v>16</v>
      </c>
      <c r="F14" s="243" t="s">
        <v>17</v>
      </c>
      <c r="G14" s="243" t="s">
        <v>105</v>
      </c>
      <c r="H14" s="245" t="s">
        <v>163</v>
      </c>
      <c r="I14" s="245" t="s">
        <v>168</v>
      </c>
      <c r="J14" s="245" t="s">
        <v>171</v>
      </c>
      <c r="K14" s="245" t="s">
        <v>175</v>
      </c>
      <c r="L14" s="245" t="s">
        <v>189</v>
      </c>
      <c r="M14" s="356" t="s">
        <v>190</v>
      </c>
    </row>
    <row r="15" spans="1:13" s="60" customFormat="1" ht="38.25" customHeight="1" x14ac:dyDescent="0.2">
      <c r="B15" s="237" t="s">
        <v>169</v>
      </c>
      <c r="C15" s="251">
        <v>44768</v>
      </c>
      <c r="D15" s="251">
        <v>46206</v>
      </c>
      <c r="E15" s="251">
        <v>47638</v>
      </c>
      <c r="F15" s="251">
        <v>48774</v>
      </c>
      <c r="G15" s="251">
        <v>47382</v>
      </c>
      <c r="H15" s="253">
        <v>49861</v>
      </c>
      <c r="I15" s="253">
        <f t="shared" ref="I15:J17" si="0">I24+I33+I42</f>
        <v>52801</v>
      </c>
      <c r="J15" s="253">
        <f t="shared" si="0"/>
        <v>52446</v>
      </c>
      <c r="K15" s="253">
        <f>K24+K33+K42</f>
        <v>48589</v>
      </c>
      <c r="L15" s="253">
        <v>51511</v>
      </c>
      <c r="M15" s="357">
        <v>54066</v>
      </c>
    </row>
    <row r="16" spans="1:13" s="60" customFormat="1" ht="38.25" customHeight="1" x14ac:dyDescent="0.2">
      <c r="B16" s="237" t="s">
        <v>75</v>
      </c>
      <c r="C16" s="251">
        <v>893532.60000007949</v>
      </c>
      <c r="D16" s="251">
        <v>901138.15000008931</v>
      </c>
      <c r="E16" s="251">
        <v>942466.91000007489</v>
      </c>
      <c r="F16" s="251">
        <v>1040240.2200000706</v>
      </c>
      <c r="G16" s="251">
        <v>1078184.1000000273</v>
      </c>
      <c r="H16" s="253">
        <v>1223770</v>
      </c>
      <c r="I16" s="253">
        <f t="shared" si="0"/>
        <v>1712571.5299999558</v>
      </c>
      <c r="J16" s="253">
        <f t="shared" si="0"/>
        <v>2308343.2499999893</v>
      </c>
      <c r="K16" s="253">
        <f>K25+K34+K43</f>
        <v>2087713.7899999961</v>
      </c>
      <c r="L16" s="253">
        <v>2369297.359999998</v>
      </c>
      <c r="M16" s="357">
        <v>2669268.7999999956</v>
      </c>
    </row>
    <row r="17" spans="1:19" s="60" customFormat="1" ht="38.25" customHeight="1" x14ac:dyDescent="0.2">
      <c r="B17" s="237" t="s">
        <v>76</v>
      </c>
      <c r="C17" s="251">
        <v>1437317.7631174026</v>
      </c>
      <c r="D17" s="251">
        <v>1464331.0233850365</v>
      </c>
      <c r="E17" s="251">
        <v>1486667.8372831275</v>
      </c>
      <c r="F17" s="251">
        <v>1489808.9706928362</v>
      </c>
      <c r="G17" s="251">
        <v>1435885.5801356162</v>
      </c>
      <c r="H17" s="253">
        <v>1498496.1046618728</v>
      </c>
      <c r="I17" s="253">
        <f t="shared" si="0"/>
        <v>1566319.7543694079</v>
      </c>
      <c r="J17" s="253">
        <f t="shared" si="0"/>
        <v>1557413.7409013961</v>
      </c>
      <c r="K17" s="253">
        <f>K26+K35+K44</f>
        <v>1435862.9853563679</v>
      </c>
      <c r="L17" s="253">
        <v>1527161.9850249263</v>
      </c>
      <c r="M17" s="357">
        <v>1569937.1247920129</v>
      </c>
    </row>
    <row r="18" spans="1:19" s="60" customFormat="1" ht="38.25" customHeight="1" x14ac:dyDescent="0.2">
      <c r="B18" s="237" t="s">
        <v>157</v>
      </c>
      <c r="C18" s="256">
        <v>9.1330518913344356</v>
      </c>
      <c r="D18" s="256">
        <v>9.2345639687424192</v>
      </c>
      <c r="E18" s="256">
        <v>9.2657894096097273</v>
      </c>
      <c r="F18" s="256">
        <v>9.2786827402414414</v>
      </c>
      <c r="G18" s="256">
        <v>8.9081189040380959</v>
      </c>
      <c r="H18" s="255">
        <v>9.2537229413505866</v>
      </c>
      <c r="I18" s="255">
        <v>9.6199999999999992</v>
      </c>
      <c r="J18" s="255">
        <v>9.5056654807632448</v>
      </c>
      <c r="K18" s="255">
        <v>8.727665281429104</v>
      </c>
      <c r="L18" s="255">
        <v>9.2595212905074877</v>
      </c>
      <c r="M18" s="358">
        <v>9.4678000000000004</v>
      </c>
    </row>
    <row r="19" spans="1:19" ht="15.95" customHeight="1" thickBot="1" x14ac:dyDescent="0.25">
      <c r="B19" s="57"/>
      <c r="C19" s="172"/>
      <c r="D19" s="172"/>
      <c r="E19" s="172"/>
      <c r="F19" s="172"/>
      <c r="G19" s="172"/>
      <c r="H19" s="172"/>
      <c r="I19" s="172"/>
      <c r="J19" s="172"/>
      <c r="K19" s="172"/>
      <c r="L19" s="172"/>
      <c r="M19" s="359"/>
    </row>
    <row r="20" spans="1:19" ht="15.95" customHeight="1" x14ac:dyDescent="0.2">
      <c r="B20" s="54"/>
      <c r="C20" s="56"/>
      <c r="D20" s="56"/>
      <c r="E20" s="56"/>
      <c r="F20" s="204"/>
      <c r="G20" s="204"/>
      <c r="H20" s="204"/>
      <c r="I20" s="204"/>
      <c r="J20" s="205"/>
      <c r="K20" s="204"/>
      <c r="L20" s="204"/>
    </row>
    <row r="21" spans="1:19" ht="15.95" customHeight="1" x14ac:dyDescent="0.25">
      <c r="B21" s="18" t="s">
        <v>78</v>
      </c>
      <c r="C21" s="89"/>
      <c r="D21" s="89"/>
      <c r="E21" s="89"/>
      <c r="F21" s="89"/>
      <c r="G21" s="89"/>
      <c r="H21" s="89"/>
      <c r="I21" s="89"/>
      <c r="J21" s="89"/>
      <c r="K21" s="90"/>
      <c r="L21" s="90"/>
    </row>
    <row r="22" spans="1:19" s="19" customFormat="1" ht="15.95" customHeight="1" x14ac:dyDescent="0.2">
      <c r="A22" s="17"/>
      <c r="B22" s="54"/>
      <c r="C22" s="56"/>
      <c r="D22" s="56"/>
      <c r="E22" s="56"/>
      <c r="F22" s="56"/>
      <c r="G22" s="56"/>
      <c r="H22" s="56"/>
      <c r="I22" s="56"/>
      <c r="J22" s="56"/>
      <c r="K22" s="56"/>
      <c r="L22" s="56"/>
      <c r="M22" s="339"/>
    </row>
    <row r="23" spans="1:19" s="54" customFormat="1" ht="15.95" customHeight="1" x14ac:dyDescent="0.2">
      <c r="B23" s="238" t="s">
        <v>77</v>
      </c>
      <c r="C23" s="243" t="s">
        <v>14</v>
      </c>
      <c r="D23" s="243" t="s">
        <v>15</v>
      </c>
      <c r="E23" s="243" t="s">
        <v>16</v>
      </c>
      <c r="F23" s="243" t="s">
        <v>17</v>
      </c>
      <c r="G23" s="244" t="s">
        <v>105</v>
      </c>
      <c r="H23" s="245" t="s">
        <v>163</v>
      </c>
      <c r="I23" s="245" t="s">
        <v>168</v>
      </c>
      <c r="J23" s="246" t="s">
        <v>171</v>
      </c>
      <c r="K23" s="245" t="s">
        <v>175</v>
      </c>
      <c r="L23" s="245" t="s">
        <v>189</v>
      </c>
      <c r="M23" s="356" t="s">
        <v>190</v>
      </c>
      <c r="P23" s="331"/>
      <c r="Q23" s="331"/>
      <c r="R23" s="331"/>
      <c r="S23" s="331"/>
    </row>
    <row r="24" spans="1:19" s="61" customFormat="1" ht="38.25" customHeight="1" x14ac:dyDescent="0.2">
      <c r="B24" s="237" t="s">
        <v>169</v>
      </c>
      <c r="C24" s="239">
        <v>18927</v>
      </c>
      <c r="D24" s="240">
        <v>19593</v>
      </c>
      <c r="E24" s="240">
        <v>20841</v>
      </c>
      <c r="F24" s="240">
        <v>22516</v>
      </c>
      <c r="G24" s="240">
        <v>23448</v>
      </c>
      <c r="H24" s="241">
        <v>24991</v>
      </c>
      <c r="I24" s="241">
        <v>26754</v>
      </c>
      <c r="J24" s="241">
        <v>27173</v>
      </c>
      <c r="K24" s="241">
        <v>27678</v>
      </c>
      <c r="L24" s="242">
        <v>27640</v>
      </c>
      <c r="M24" s="360">
        <v>28674</v>
      </c>
      <c r="P24" s="182"/>
      <c r="Q24" s="182"/>
      <c r="R24" s="182"/>
      <c r="S24" s="182"/>
    </row>
    <row r="25" spans="1:19" s="60" customFormat="1" ht="38.25" customHeight="1" x14ac:dyDescent="0.2">
      <c r="B25" s="237" t="s">
        <v>75</v>
      </c>
      <c r="C25" s="235">
        <v>425334.81000000075</v>
      </c>
      <c r="D25" s="233">
        <v>436490.93000000069</v>
      </c>
      <c r="E25" s="233">
        <v>477279.24999998498</v>
      </c>
      <c r="F25" s="233">
        <v>590240.23999998404</v>
      </c>
      <c r="G25" s="233">
        <v>627614.93000002578</v>
      </c>
      <c r="H25" s="230">
        <v>672679.00000006426</v>
      </c>
      <c r="I25" s="230">
        <v>712323.97000000533</v>
      </c>
      <c r="J25" s="230">
        <v>747691.53000000527</v>
      </c>
      <c r="K25" s="230">
        <v>791197.33000000601</v>
      </c>
      <c r="L25" s="231">
        <v>795882.35000000929</v>
      </c>
      <c r="M25" s="361">
        <v>924704.96000003209</v>
      </c>
      <c r="P25" s="182"/>
      <c r="Q25" s="182"/>
      <c r="R25" s="182"/>
      <c r="S25" s="182"/>
    </row>
    <row r="26" spans="1:19" s="60" customFormat="1" ht="38.25" customHeight="1" x14ac:dyDescent="0.2">
      <c r="B26" s="237" t="s">
        <v>76</v>
      </c>
      <c r="C26" s="235">
        <v>499071.7631174025</v>
      </c>
      <c r="D26" s="233">
        <v>512955.02338503656</v>
      </c>
      <c r="E26" s="233">
        <v>540927.83728312736</v>
      </c>
      <c r="F26" s="233">
        <v>576401.9706928361</v>
      </c>
      <c r="G26" s="233">
        <v>609570.58013572556</v>
      </c>
      <c r="H26" s="230">
        <v>653140.1046620108</v>
      </c>
      <c r="I26" s="230">
        <v>691925.75436940778</v>
      </c>
      <c r="J26" s="231">
        <v>710674.64090139605</v>
      </c>
      <c r="K26" s="230">
        <v>731794.98535636789</v>
      </c>
      <c r="L26" s="231">
        <v>732008.98502492637</v>
      </c>
      <c r="M26" s="362">
        <v>751825.12479197234</v>
      </c>
      <c r="P26" s="182"/>
      <c r="Q26" s="182"/>
      <c r="R26" s="182"/>
      <c r="S26" s="182"/>
    </row>
    <row r="27" spans="1:19" s="60" customFormat="1" ht="38.25" customHeight="1" x14ac:dyDescent="0.2">
      <c r="B27" s="237" t="s">
        <v>157</v>
      </c>
      <c r="C27" s="236">
        <v>3.1712182420712876</v>
      </c>
      <c r="D27" s="234">
        <v>3.2348669125282488</v>
      </c>
      <c r="E27" s="234">
        <v>3.3713808157851233</v>
      </c>
      <c r="F27" s="234">
        <v>3.5898904638905251</v>
      </c>
      <c r="G27" s="234">
        <v>3.7817269588706806</v>
      </c>
      <c r="H27" s="232">
        <v>4.0333622167077721</v>
      </c>
      <c r="I27" s="232">
        <v>4.2381048283926894</v>
      </c>
      <c r="J27" s="234">
        <v>4.3375984330023449</v>
      </c>
      <c r="K27" s="232">
        <v>4.4480996807878093</v>
      </c>
      <c r="L27" s="232">
        <v>4.4383325725400713</v>
      </c>
      <c r="M27" s="363">
        <v>4.5350999999999999</v>
      </c>
    </row>
    <row r="28" spans="1:19" ht="15.95" customHeight="1" thickBot="1" x14ac:dyDescent="0.25">
      <c r="B28" s="62"/>
      <c r="C28" s="172"/>
      <c r="D28" s="172"/>
      <c r="E28" s="172"/>
      <c r="F28" s="172"/>
      <c r="G28" s="172"/>
      <c r="H28" s="172"/>
      <c r="I28" s="172"/>
      <c r="J28" s="172"/>
      <c r="K28" s="172"/>
      <c r="L28" s="172"/>
      <c r="M28" s="359"/>
    </row>
    <row r="29" spans="1:19" ht="15.95" customHeight="1" x14ac:dyDescent="0.2">
      <c r="A29" s="52"/>
      <c r="B29" s="58"/>
      <c r="C29" s="197"/>
      <c r="D29" s="197"/>
      <c r="E29" s="197"/>
      <c r="F29" s="197"/>
      <c r="G29" s="204"/>
      <c r="H29" s="204"/>
      <c r="I29" s="204"/>
      <c r="J29" s="205"/>
      <c r="K29" s="204"/>
      <c r="L29" s="204"/>
    </row>
    <row r="30" spans="1:19" ht="15.95" customHeight="1" x14ac:dyDescent="0.25">
      <c r="A30" s="52"/>
      <c r="B30" s="18" t="s">
        <v>79</v>
      </c>
      <c r="C30" s="89"/>
      <c r="D30" s="89"/>
      <c r="E30" s="89"/>
      <c r="F30" s="89"/>
      <c r="G30" s="89"/>
      <c r="H30" s="89"/>
      <c r="I30" s="89"/>
      <c r="J30" s="89"/>
      <c r="K30" s="89"/>
      <c r="L30" s="89"/>
    </row>
    <row r="31" spans="1:19" s="19" customFormat="1" ht="15.95" customHeight="1" x14ac:dyDescent="0.2">
      <c r="A31" s="17"/>
      <c r="B31" s="54"/>
      <c r="C31" s="56"/>
      <c r="D31" s="56"/>
      <c r="E31" s="56"/>
      <c r="F31" s="56"/>
      <c r="G31" s="56"/>
      <c r="H31" s="56"/>
      <c r="I31" s="56"/>
      <c r="J31" s="56"/>
      <c r="K31" s="56"/>
      <c r="L31" s="56"/>
      <c r="M31" s="339"/>
    </row>
    <row r="32" spans="1:19" s="54" customFormat="1" ht="15.95" customHeight="1" x14ac:dyDescent="0.2">
      <c r="B32" s="247"/>
      <c r="C32" s="243" t="s">
        <v>14</v>
      </c>
      <c r="D32" s="243" t="s">
        <v>15</v>
      </c>
      <c r="E32" s="243" t="s">
        <v>16</v>
      </c>
      <c r="F32" s="243" t="s">
        <v>17</v>
      </c>
      <c r="G32" s="243" t="s">
        <v>105</v>
      </c>
      <c r="H32" s="245" t="s">
        <v>163</v>
      </c>
      <c r="I32" s="245" t="s">
        <v>168</v>
      </c>
      <c r="J32" s="246" t="s">
        <v>171</v>
      </c>
      <c r="K32" s="245" t="s">
        <v>175</v>
      </c>
      <c r="L32" s="245" t="s">
        <v>189</v>
      </c>
      <c r="M32" s="356" t="s">
        <v>190</v>
      </c>
    </row>
    <row r="33" spans="1:13" s="60" customFormat="1" ht="38.25" customHeight="1" x14ac:dyDescent="0.2">
      <c r="A33" s="61"/>
      <c r="B33" s="248" t="s">
        <v>169</v>
      </c>
      <c r="C33" s="251">
        <v>25841</v>
      </c>
      <c r="D33" s="251">
        <v>26613</v>
      </c>
      <c r="E33" s="251">
        <v>26797</v>
      </c>
      <c r="F33" s="251">
        <v>26258</v>
      </c>
      <c r="G33" s="251">
        <v>23845</v>
      </c>
      <c r="H33" s="252">
        <v>24396</v>
      </c>
      <c r="I33" s="252">
        <v>25590</v>
      </c>
      <c r="J33" s="252">
        <v>25006</v>
      </c>
      <c r="K33" s="252">
        <v>20685</v>
      </c>
      <c r="L33" s="253">
        <v>23728</v>
      </c>
      <c r="M33" s="357">
        <v>25262</v>
      </c>
    </row>
    <row r="34" spans="1:13" s="60" customFormat="1" ht="38.25" customHeight="1" x14ac:dyDescent="0.2">
      <c r="B34" s="249" t="s">
        <v>75</v>
      </c>
      <c r="C34" s="251">
        <v>468197.79000007873</v>
      </c>
      <c r="D34" s="251">
        <v>464647.22000008856</v>
      </c>
      <c r="E34" s="251">
        <v>465187.66000008985</v>
      </c>
      <c r="F34" s="251">
        <v>449999.98000008659</v>
      </c>
      <c r="G34" s="251">
        <v>444057.70000000153</v>
      </c>
      <c r="H34" s="252">
        <v>517109.76000000356</v>
      </c>
      <c r="I34" s="252">
        <v>969220.35999995051</v>
      </c>
      <c r="J34" s="252">
        <v>1540905.2099999841</v>
      </c>
      <c r="K34" s="252">
        <v>1277300.1999999902</v>
      </c>
      <c r="L34" s="253">
        <v>1561343.4899999886</v>
      </c>
      <c r="M34" s="357">
        <v>1734213.36</v>
      </c>
    </row>
    <row r="35" spans="1:13" s="60" customFormat="1" ht="38.25" customHeight="1" x14ac:dyDescent="0.2">
      <c r="B35" s="250" t="s">
        <v>76</v>
      </c>
      <c r="C35" s="251">
        <v>938246</v>
      </c>
      <c r="D35" s="251">
        <v>951376</v>
      </c>
      <c r="E35" s="251">
        <v>945740</v>
      </c>
      <c r="F35" s="251">
        <v>913407</v>
      </c>
      <c r="G35" s="251">
        <v>824166</v>
      </c>
      <c r="H35" s="252">
        <v>834155</v>
      </c>
      <c r="I35" s="252">
        <v>864154</v>
      </c>
      <c r="J35" s="253">
        <v>840212.1</v>
      </c>
      <c r="K35" s="252">
        <v>697705</v>
      </c>
      <c r="L35" s="253">
        <v>791169</v>
      </c>
      <c r="M35" s="357">
        <v>814689</v>
      </c>
    </row>
    <row r="36" spans="1:13" s="60" customFormat="1" ht="38.25" customHeight="1" x14ac:dyDescent="0.2">
      <c r="B36" s="237" t="s">
        <v>157</v>
      </c>
      <c r="C36" s="254">
        <v>5.9618336492631476</v>
      </c>
      <c r="D36" s="254">
        <v>5.9996970562141714</v>
      </c>
      <c r="E36" s="254">
        <v>5.8944085938246022</v>
      </c>
      <c r="F36" s="254">
        <v>5.6887922763509158</v>
      </c>
      <c r="G36" s="254">
        <v>5.1130597216332845</v>
      </c>
      <c r="H36" s="255">
        <v>5.1511907412559186</v>
      </c>
      <c r="I36" s="255">
        <v>5.31</v>
      </c>
      <c r="J36" s="256">
        <v>5.128229542181276</v>
      </c>
      <c r="K36" s="255">
        <v>4.2408891149653645</v>
      </c>
      <c r="L36" s="255">
        <v>4.7970328437490188</v>
      </c>
      <c r="M36" s="358">
        <v>4.9142999999999999</v>
      </c>
    </row>
    <row r="37" spans="1:13" ht="15.95" customHeight="1" thickBot="1" x14ac:dyDescent="0.25">
      <c r="B37" s="57"/>
      <c r="C37" s="172"/>
      <c r="D37" s="172"/>
      <c r="E37" s="172"/>
      <c r="F37" s="172"/>
      <c r="G37" s="172"/>
      <c r="H37" s="172"/>
      <c r="I37" s="172"/>
      <c r="J37" s="172"/>
      <c r="K37" s="172"/>
      <c r="L37" s="172"/>
      <c r="M37" s="359"/>
    </row>
    <row r="38" spans="1:13" ht="15.95" customHeight="1" x14ac:dyDescent="0.2">
      <c r="B38" s="58"/>
      <c r="C38" s="197"/>
      <c r="D38" s="197"/>
      <c r="E38" s="197"/>
      <c r="F38" s="197"/>
      <c r="G38" s="204"/>
      <c r="H38" s="204"/>
      <c r="I38" s="204"/>
      <c r="J38" s="205"/>
      <c r="K38" s="204"/>
      <c r="L38" s="204"/>
    </row>
    <row r="39" spans="1:13" ht="15.95" customHeight="1" x14ac:dyDescent="0.25">
      <c r="A39" s="52"/>
      <c r="B39" s="18" t="s">
        <v>80</v>
      </c>
      <c r="C39" s="89"/>
      <c r="D39" s="89"/>
      <c r="E39" s="89"/>
      <c r="F39" s="89"/>
      <c r="G39" s="89"/>
      <c r="H39" s="89"/>
      <c r="I39" s="89"/>
      <c r="J39" s="89"/>
      <c r="K39" s="89"/>
      <c r="L39" s="89"/>
    </row>
    <row r="40" spans="1:13" s="19" customFormat="1" ht="15.95" customHeight="1" x14ac:dyDescent="0.2">
      <c r="A40" s="17"/>
      <c r="B40" s="54"/>
      <c r="C40" s="56"/>
      <c r="D40" s="56"/>
      <c r="E40" s="56"/>
      <c r="F40" s="56"/>
      <c r="G40" s="56"/>
      <c r="H40" s="56"/>
      <c r="I40" s="56"/>
      <c r="J40" s="56"/>
      <c r="K40" s="56"/>
      <c r="L40" s="56"/>
      <c r="M40" s="339"/>
    </row>
    <row r="41" spans="1:13" s="54" customFormat="1" ht="15.95" customHeight="1" x14ac:dyDescent="0.2">
      <c r="B41" s="247"/>
      <c r="C41" s="243" t="s">
        <v>14</v>
      </c>
      <c r="D41" s="243" t="s">
        <v>15</v>
      </c>
      <c r="E41" s="243" t="s">
        <v>16</v>
      </c>
      <c r="F41" s="243" t="s">
        <v>17</v>
      </c>
      <c r="G41" s="243" t="s">
        <v>105</v>
      </c>
      <c r="H41" s="245" t="s">
        <v>163</v>
      </c>
      <c r="I41" s="245" t="s">
        <v>168</v>
      </c>
      <c r="J41" s="245" t="s">
        <v>171</v>
      </c>
      <c r="K41" s="245" t="s">
        <v>175</v>
      </c>
      <c r="L41" s="245" t="s">
        <v>189</v>
      </c>
      <c r="M41" s="364" t="s">
        <v>190</v>
      </c>
    </row>
    <row r="42" spans="1:13" ht="38.25" customHeight="1" x14ac:dyDescent="0.2">
      <c r="A42" s="54"/>
      <c r="B42" s="248" t="s">
        <v>169</v>
      </c>
      <c r="C42" s="258" t="s">
        <v>109</v>
      </c>
      <c r="D42" s="243" t="s">
        <v>109</v>
      </c>
      <c r="E42" s="243" t="s">
        <v>109</v>
      </c>
      <c r="F42" s="251" t="s">
        <v>109</v>
      </c>
      <c r="G42" s="259">
        <v>89</v>
      </c>
      <c r="H42" s="252">
        <v>474</v>
      </c>
      <c r="I42" s="252">
        <v>457</v>
      </c>
      <c r="J42" s="252">
        <v>267</v>
      </c>
      <c r="K42" s="252">
        <v>226</v>
      </c>
      <c r="L42" s="253">
        <v>143</v>
      </c>
      <c r="M42" s="365">
        <v>130</v>
      </c>
    </row>
    <row r="43" spans="1:13" ht="38.25" customHeight="1" x14ac:dyDescent="0.2">
      <c r="B43" s="257" t="s">
        <v>75</v>
      </c>
      <c r="C43" s="258" t="s">
        <v>109</v>
      </c>
      <c r="D43" s="258" t="s">
        <v>109</v>
      </c>
      <c r="E43" s="258" t="s">
        <v>109</v>
      </c>
      <c r="F43" s="251" t="s">
        <v>109</v>
      </c>
      <c r="G43" s="251">
        <v>6511.4700000000057</v>
      </c>
      <c r="H43" s="252">
        <v>33981.449999999822</v>
      </c>
      <c r="I43" s="252">
        <v>31027.199999999964</v>
      </c>
      <c r="J43" s="252">
        <v>19746.510000000002</v>
      </c>
      <c r="K43" s="252">
        <v>19216.259999999995</v>
      </c>
      <c r="L43" s="253">
        <v>12071.520000000008</v>
      </c>
      <c r="M43" s="365">
        <v>10350.48</v>
      </c>
    </row>
    <row r="44" spans="1:13" ht="38.25" customHeight="1" x14ac:dyDescent="0.2">
      <c r="B44" s="257" t="s">
        <v>76</v>
      </c>
      <c r="C44" s="258" t="s">
        <v>109</v>
      </c>
      <c r="D44" s="258" t="s">
        <v>109</v>
      </c>
      <c r="E44" s="258" t="s">
        <v>109</v>
      </c>
      <c r="F44" s="251" t="s">
        <v>109</v>
      </c>
      <c r="G44" s="251">
        <v>2149</v>
      </c>
      <c r="H44" s="253">
        <v>11201</v>
      </c>
      <c r="I44" s="253">
        <v>10240</v>
      </c>
      <c r="J44" s="253">
        <v>6527</v>
      </c>
      <c r="K44" s="253">
        <v>6363</v>
      </c>
      <c r="L44" s="253">
        <v>3984</v>
      </c>
      <c r="M44" s="365">
        <v>3423</v>
      </c>
    </row>
    <row r="45" spans="1:13" ht="38.25" customHeight="1" x14ac:dyDescent="0.2">
      <c r="B45" s="250" t="s">
        <v>157</v>
      </c>
      <c r="C45" s="258" t="s">
        <v>109</v>
      </c>
      <c r="D45" s="258" t="s">
        <v>109</v>
      </c>
      <c r="E45" s="258" t="s">
        <v>109</v>
      </c>
      <c r="F45" s="251" t="s">
        <v>109</v>
      </c>
      <c r="G45" s="256">
        <v>1.333222353480965E-2</v>
      </c>
      <c r="H45" s="256">
        <v>6.9169983387748726E-2</v>
      </c>
      <c r="I45" s="256">
        <v>6.2720881783468851E-2</v>
      </c>
      <c r="J45" s="256">
        <v>3.9837505579623518E-2</v>
      </c>
      <c r="K45" s="256">
        <v>3.8676485675929816E-2</v>
      </c>
      <c r="L45" s="255">
        <v>2.415587421839846E-2</v>
      </c>
      <c r="M45" s="366">
        <v>1.84E-2</v>
      </c>
    </row>
    <row r="46" spans="1:13" ht="15.95" customHeight="1" x14ac:dyDescent="0.2">
      <c r="A46" s="52"/>
      <c r="B46" s="58"/>
      <c r="C46" s="56"/>
      <c r="D46" s="56"/>
      <c r="E46" s="56"/>
      <c r="F46" s="56"/>
      <c r="G46" s="56"/>
      <c r="H46" s="56"/>
      <c r="I46" s="204"/>
      <c r="J46" s="205"/>
      <c r="K46" s="204"/>
    </row>
    <row r="47" spans="1:13" ht="15.95" customHeight="1" x14ac:dyDescent="0.2">
      <c r="A47" s="52"/>
      <c r="B47" s="58"/>
      <c r="C47" s="56"/>
      <c r="D47" s="56"/>
      <c r="E47" s="56"/>
      <c r="F47" s="56"/>
      <c r="G47" s="56"/>
      <c r="H47" s="56"/>
      <c r="I47" s="204"/>
      <c r="J47" s="205"/>
      <c r="K47" s="204"/>
    </row>
    <row r="48" spans="1:13" ht="15.95" customHeight="1" x14ac:dyDescent="0.2">
      <c r="A48" s="52"/>
      <c r="B48" s="367"/>
      <c r="C48" s="56"/>
      <c r="D48" s="56"/>
      <c r="E48" s="56"/>
      <c r="F48" s="56"/>
      <c r="G48" s="56"/>
      <c r="H48" s="56"/>
      <c r="I48" s="204"/>
      <c r="J48" s="222"/>
      <c r="K48" s="222"/>
      <c r="L48" s="91" t="s">
        <v>69</v>
      </c>
    </row>
    <row r="49" spans="1:12" ht="15.95" customHeight="1" x14ac:dyDescent="0.2">
      <c r="A49" s="52"/>
      <c r="B49" s="207" t="s">
        <v>176</v>
      </c>
      <c r="J49" s="91"/>
      <c r="K49" s="86"/>
    </row>
    <row r="50" spans="1:12" ht="25.5" customHeight="1" x14ac:dyDescent="0.2">
      <c r="B50" s="380" t="s">
        <v>164</v>
      </c>
      <c r="C50" s="380"/>
      <c r="D50" s="380"/>
      <c r="E50" s="380"/>
      <c r="F50" s="380"/>
      <c r="G50" s="380"/>
      <c r="H50" s="380"/>
      <c r="I50" s="380"/>
      <c r="J50" s="380"/>
      <c r="K50" s="380"/>
    </row>
    <row r="51" spans="1:12" x14ac:dyDescent="0.2">
      <c r="J51" s="53"/>
      <c r="L51" s="53"/>
    </row>
  </sheetData>
  <mergeCells count="2">
    <mergeCell ref="B50:K50"/>
    <mergeCell ref="J2:M2"/>
  </mergeCells>
  <pageMargins left="0.70866141732283472" right="0.70866141732283472" top="0.74803149606299213" bottom="0.74803149606299213" header="0.31496062992125984" footer="0.31496062992125984"/>
  <pageSetup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182"/>
  <sheetViews>
    <sheetView zoomScale="85" zoomScaleNormal="85" workbookViewId="0">
      <selection activeCell="D11" sqref="D11"/>
    </sheetView>
  </sheetViews>
  <sheetFormatPr defaultColWidth="9.140625" defaultRowHeight="14.25" x14ac:dyDescent="0.2"/>
  <cols>
    <col min="1" max="1" width="2.140625" style="53" customWidth="1"/>
    <col min="2" max="2" width="36.140625" style="64" customWidth="1"/>
    <col min="3" max="3" width="16.28515625" style="92" customWidth="1"/>
    <col min="4" max="11" width="12.28515625" style="92" customWidth="1"/>
    <col min="12" max="12" width="12.28515625" style="93" customWidth="1"/>
    <col min="13" max="13" width="12.28515625" style="64" customWidth="1"/>
    <col min="14" max="14" width="12.28515625" style="53" customWidth="1"/>
    <col min="15" max="15" width="12.7109375" style="53" customWidth="1"/>
    <col min="16" max="16" width="10.7109375" style="53" customWidth="1"/>
    <col min="17" max="17" width="17.140625" style="53" customWidth="1"/>
    <col min="18" max="18" width="32.85546875" style="53" customWidth="1"/>
    <col min="19" max="19" width="12.7109375" style="53" customWidth="1"/>
    <col min="20" max="20" width="10.7109375" style="53" customWidth="1"/>
    <col min="21" max="21" width="17.140625" style="53" customWidth="1"/>
    <col min="22" max="22" width="32.85546875" style="53" customWidth="1"/>
    <col min="23" max="23" width="12.7109375" style="53" customWidth="1"/>
    <col min="24" max="24" width="11.28515625" style="53" customWidth="1"/>
    <col min="25" max="25" width="17.140625" style="53" customWidth="1"/>
    <col min="26" max="26" width="32.85546875" style="53" bestFit="1" customWidth="1"/>
    <col min="27" max="27" width="12.7109375" style="53" customWidth="1"/>
    <col min="28" max="28" width="10.7109375" style="53" customWidth="1"/>
    <col min="29" max="29" width="17.140625" style="53" customWidth="1"/>
    <col min="30" max="30" width="32.85546875" style="53" bestFit="1" customWidth="1"/>
    <col min="31" max="31" width="12.7109375" style="53" customWidth="1"/>
    <col min="32" max="32" width="11.28515625" style="53" customWidth="1"/>
    <col min="33" max="33" width="17.140625" style="53" customWidth="1"/>
    <col min="34" max="34" width="32.85546875" style="53" bestFit="1" customWidth="1"/>
    <col min="35" max="35" width="12.7109375" style="53" customWidth="1"/>
    <col min="36" max="36" width="11.28515625" style="53" customWidth="1"/>
    <col min="37" max="37" width="17.140625" style="53" customWidth="1"/>
    <col min="38" max="38" width="32.85546875" style="53" bestFit="1" customWidth="1"/>
    <col min="39" max="39" width="12.7109375" style="53" customWidth="1"/>
    <col min="40" max="40" width="11.28515625" style="53" customWidth="1"/>
    <col min="41" max="41" width="17.140625" style="53" customWidth="1"/>
    <col min="42" max="42" width="32.85546875" style="53" bestFit="1" customWidth="1"/>
    <col min="43" max="43" width="12.7109375" style="53" customWidth="1"/>
    <col min="44" max="44" width="11.28515625" style="53" customWidth="1"/>
    <col min="45" max="45" width="17.140625" style="53" customWidth="1"/>
    <col min="46" max="46" width="32.85546875" style="53" bestFit="1" customWidth="1"/>
    <col min="47" max="47" width="17.7109375" style="53" bestFit="1" customWidth="1"/>
    <col min="48" max="48" width="15.85546875" style="53" customWidth="1"/>
    <col min="49" max="49" width="22.28515625" style="53" customWidth="1"/>
    <col min="50" max="50" width="37.85546875" style="53" bestFit="1" customWidth="1"/>
    <col min="51" max="16384" width="9.140625" style="53"/>
  </cols>
  <sheetData>
    <row r="1" spans="2:50" x14ac:dyDescent="0.2">
      <c r="B1" s="63"/>
    </row>
    <row r="2" spans="2:50" x14ac:dyDescent="0.2">
      <c r="B2" s="63"/>
      <c r="L2" s="94"/>
    </row>
    <row r="3" spans="2:50" x14ac:dyDescent="0.2">
      <c r="B3" s="63"/>
    </row>
    <row r="4" spans="2:50" x14ac:dyDescent="0.2">
      <c r="B4" s="63"/>
    </row>
    <row r="5" spans="2:50" x14ac:dyDescent="0.2">
      <c r="B5" s="63"/>
    </row>
    <row r="6" spans="2:50" x14ac:dyDescent="0.2">
      <c r="B6" s="63"/>
    </row>
    <row r="7" spans="2:50" x14ac:dyDescent="0.2">
      <c r="B7" s="63"/>
    </row>
    <row r="8" spans="2:50" ht="18" x14ac:dyDescent="0.25">
      <c r="B8" s="67" t="s">
        <v>72</v>
      </c>
    </row>
    <row r="9" spans="2:50" ht="18" x14ac:dyDescent="0.25">
      <c r="B9" s="14" t="s">
        <v>84</v>
      </c>
      <c r="C9" s="95"/>
      <c r="D9" s="95"/>
      <c r="E9" s="95"/>
      <c r="F9" s="95"/>
      <c r="G9" s="95"/>
      <c r="H9" s="95"/>
      <c r="I9" s="95"/>
      <c r="J9" s="95"/>
      <c r="K9" s="95"/>
      <c r="L9" s="96"/>
      <c r="M9" s="68"/>
    </row>
    <row r="10" spans="2:50" ht="18" x14ac:dyDescent="0.25">
      <c r="B10" s="155" t="s">
        <v>156</v>
      </c>
      <c r="C10" s="95"/>
      <c r="D10" s="95"/>
      <c r="E10" s="95"/>
      <c r="F10" s="95"/>
      <c r="G10" s="95"/>
      <c r="H10" s="95"/>
      <c r="I10" s="95"/>
      <c r="J10" s="95"/>
      <c r="K10" s="95"/>
      <c r="L10" s="96"/>
      <c r="M10" s="68"/>
    </row>
    <row r="11" spans="2:50" ht="18" x14ac:dyDescent="0.25">
      <c r="B11" s="69"/>
      <c r="C11" s="95"/>
      <c r="D11" s="95"/>
      <c r="E11" s="95"/>
      <c r="F11" s="95"/>
      <c r="G11" s="95"/>
      <c r="H11" s="95"/>
      <c r="I11" s="95"/>
      <c r="J11" s="95"/>
      <c r="K11" s="95"/>
      <c r="L11" s="96"/>
      <c r="M11" s="68"/>
    </row>
    <row r="12" spans="2:50" ht="15.75" x14ac:dyDescent="0.25">
      <c r="B12" s="369" t="s">
        <v>83</v>
      </c>
      <c r="C12" s="368" t="s">
        <v>188</v>
      </c>
      <c r="D12" s="218"/>
      <c r="E12" s="218"/>
      <c r="F12" s="86"/>
      <c r="H12" s="86"/>
      <c r="I12" s="86"/>
      <c r="J12" s="86"/>
      <c r="K12" s="86"/>
      <c r="L12" s="86"/>
      <c r="M12" s="53"/>
    </row>
    <row r="14" spans="2:50" ht="15" hidden="1" x14ac:dyDescent="0.25">
      <c r="B14"/>
      <c r="C14" s="212" t="s">
        <v>179</v>
      </c>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2:50" ht="15" hidden="1" x14ac:dyDescent="0.25">
      <c r="B15" s="212" t="s">
        <v>177</v>
      </c>
      <c r="C15">
        <v>2009</v>
      </c>
      <c r="D15">
        <v>2010</v>
      </c>
      <c r="E15">
        <v>2011</v>
      </c>
      <c r="F15">
        <v>2012</v>
      </c>
      <c r="G15">
        <v>2013</v>
      </c>
      <c r="H15">
        <v>2014</v>
      </c>
      <c r="I15">
        <v>2015</v>
      </c>
      <c r="J15">
        <v>2016</v>
      </c>
      <c r="K15">
        <v>2017</v>
      </c>
      <c r="L15">
        <v>2018</v>
      </c>
      <c r="M15">
        <v>2019</v>
      </c>
      <c r="N15" t="s">
        <v>178</v>
      </c>
      <c r="O15"/>
      <c r="P15"/>
      <c r="Q15"/>
      <c r="R15"/>
      <c r="S15"/>
      <c r="T15"/>
      <c r="U15"/>
      <c r="V15"/>
      <c r="W15"/>
      <c r="X15"/>
      <c r="Y15"/>
      <c r="Z15"/>
      <c r="AA15"/>
      <c r="AB15"/>
      <c r="AC15"/>
      <c r="AD15"/>
      <c r="AE15"/>
      <c r="AF15"/>
      <c r="AG15"/>
      <c r="AH15"/>
      <c r="AI15"/>
      <c r="AJ15"/>
      <c r="AK15"/>
      <c r="AL15"/>
      <c r="AM15"/>
      <c r="AN15"/>
      <c r="AO15"/>
      <c r="AP15"/>
      <c r="AQ15"/>
      <c r="AR15"/>
      <c r="AS15"/>
      <c r="AT15"/>
      <c r="AU15"/>
      <c r="AV15"/>
      <c r="AW15"/>
      <c r="AX15"/>
    </row>
    <row r="16" spans="2:50" ht="15" hidden="1" x14ac:dyDescent="0.25">
      <c r="B16" s="213" t="s">
        <v>180</v>
      </c>
      <c r="C16" s="214"/>
      <c r="D16" s="214"/>
      <c r="E16" s="214"/>
      <c r="F16" s="214"/>
      <c r="G16" s="214"/>
      <c r="H16" s="214"/>
      <c r="I16" s="214"/>
      <c r="J16" s="214"/>
      <c r="K16" s="214"/>
      <c r="L16" s="214"/>
      <c r="M16" s="214"/>
      <c r="N16" s="214"/>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row r="17" spans="2:50" ht="15" hidden="1" x14ac:dyDescent="0.25">
      <c r="B17" s="215" t="s">
        <v>117</v>
      </c>
      <c r="C17" s="214">
        <v>2990</v>
      </c>
      <c r="D17" s="214">
        <v>2886</v>
      </c>
      <c r="E17" s="214">
        <v>2780</v>
      </c>
      <c r="F17" s="214">
        <v>2849</v>
      </c>
      <c r="G17" s="214">
        <v>2767</v>
      </c>
      <c r="H17" s="214">
        <v>2928</v>
      </c>
      <c r="I17" s="214">
        <v>3143</v>
      </c>
      <c r="J17" s="214">
        <v>3138</v>
      </c>
      <c r="K17" s="214">
        <v>2975</v>
      </c>
      <c r="L17" s="214">
        <v>3150</v>
      </c>
      <c r="M17" s="214">
        <v>3253</v>
      </c>
      <c r="N17" s="214">
        <v>32859</v>
      </c>
      <c r="O17"/>
      <c r="P17"/>
      <c r="Q17"/>
      <c r="R17"/>
      <c r="S17"/>
      <c r="T17"/>
      <c r="U17"/>
      <c r="V17"/>
      <c r="W17"/>
      <c r="X17"/>
      <c r="Y17"/>
      <c r="Z17"/>
      <c r="AA17"/>
      <c r="AB17"/>
      <c r="AC17"/>
      <c r="AD17"/>
      <c r="AE17"/>
      <c r="AF17"/>
      <c r="AG17"/>
      <c r="AH17"/>
      <c r="AI17"/>
      <c r="AJ17"/>
      <c r="AK17"/>
      <c r="AL17"/>
      <c r="AM17"/>
      <c r="AN17"/>
      <c r="AO17"/>
      <c r="AP17"/>
      <c r="AQ17"/>
      <c r="AR17"/>
      <c r="AS17"/>
      <c r="AT17"/>
      <c r="AU17"/>
      <c r="AV17"/>
      <c r="AW17"/>
      <c r="AX17"/>
    </row>
    <row r="18" spans="2:50" ht="15" hidden="1" x14ac:dyDescent="0.25">
      <c r="B18" s="215" t="s">
        <v>118</v>
      </c>
      <c r="C18" s="214">
        <v>972</v>
      </c>
      <c r="D18" s="214">
        <v>1285</v>
      </c>
      <c r="E18" s="214">
        <v>1232</v>
      </c>
      <c r="F18" s="214">
        <v>1228</v>
      </c>
      <c r="G18" s="214">
        <v>1052</v>
      </c>
      <c r="H18" s="214">
        <v>1220</v>
      </c>
      <c r="I18" s="214">
        <v>1096</v>
      </c>
      <c r="J18" s="214">
        <v>1054</v>
      </c>
      <c r="K18" s="214">
        <v>939</v>
      </c>
      <c r="L18" s="214">
        <v>946</v>
      </c>
      <c r="M18" s="214">
        <v>926</v>
      </c>
      <c r="N18" s="214">
        <v>11950</v>
      </c>
      <c r="O18"/>
      <c r="P18"/>
      <c r="Q18"/>
      <c r="R18"/>
      <c r="S18"/>
      <c r="T18"/>
      <c r="U18"/>
      <c r="V18"/>
      <c r="W18"/>
      <c r="X18"/>
      <c r="Y18"/>
      <c r="Z18"/>
      <c r="AA18"/>
      <c r="AB18"/>
      <c r="AC18"/>
      <c r="AD18"/>
      <c r="AE18"/>
      <c r="AF18"/>
      <c r="AG18"/>
      <c r="AH18"/>
      <c r="AI18"/>
      <c r="AJ18"/>
      <c r="AK18"/>
      <c r="AL18"/>
      <c r="AM18"/>
      <c r="AN18"/>
      <c r="AO18"/>
      <c r="AP18"/>
      <c r="AQ18"/>
      <c r="AR18"/>
      <c r="AS18"/>
      <c r="AT18"/>
      <c r="AU18"/>
      <c r="AV18"/>
      <c r="AW18"/>
      <c r="AX18"/>
    </row>
    <row r="19" spans="2:50" ht="15" hidden="1" x14ac:dyDescent="0.25">
      <c r="B19" s="215" t="s">
        <v>119</v>
      </c>
      <c r="C19" s="214">
        <v>1836</v>
      </c>
      <c r="D19" s="214">
        <v>1986</v>
      </c>
      <c r="E19" s="214">
        <v>1941</v>
      </c>
      <c r="F19" s="214">
        <v>2212</v>
      </c>
      <c r="G19" s="214">
        <v>2130</v>
      </c>
      <c r="H19" s="214">
        <v>2467</v>
      </c>
      <c r="I19" s="214">
        <v>2763</v>
      </c>
      <c r="J19" s="214">
        <v>2779</v>
      </c>
      <c r="K19" s="214">
        <v>2377</v>
      </c>
      <c r="L19" s="214">
        <v>2494</v>
      </c>
      <c r="M19" s="214">
        <v>2243</v>
      </c>
      <c r="N19" s="214">
        <v>25228</v>
      </c>
      <c r="O19"/>
      <c r="P19"/>
      <c r="Q19"/>
      <c r="R19"/>
      <c r="S19"/>
      <c r="T19"/>
      <c r="U19"/>
      <c r="V19"/>
      <c r="W19"/>
      <c r="X19"/>
      <c r="Y19"/>
      <c r="Z19"/>
      <c r="AA19"/>
      <c r="AB19"/>
      <c r="AC19"/>
      <c r="AD19"/>
      <c r="AE19"/>
      <c r="AF19"/>
      <c r="AG19"/>
      <c r="AH19"/>
      <c r="AI19"/>
      <c r="AJ19"/>
      <c r="AK19"/>
      <c r="AL19"/>
      <c r="AM19"/>
      <c r="AN19"/>
      <c r="AO19"/>
      <c r="AP19"/>
      <c r="AQ19"/>
      <c r="AR19"/>
      <c r="AS19"/>
      <c r="AT19"/>
      <c r="AU19"/>
      <c r="AV19"/>
      <c r="AW19"/>
      <c r="AX19"/>
    </row>
    <row r="20" spans="2:50" ht="15" hidden="1" x14ac:dyDescent="0.25">
      <c r="B20" s="215" t="s">
        <v>120</v>
      </c>
      <c r="C20" s="214">
        <v>2124</v>
      </c>
      <c r="D20" s="214">
        <v>1847</v>
      </c>
      <c r="E20" s="214">
        <v>1834</v>
      </c>
      <c r="F20" s="214">
        <v>1896</v>
      </c>
      <c r="G20" s="214">
        <v>1967</v>
      </c>
      <c r="H20" s="214">
        <v>1811</v>
      </c>
      <c r="I20" s="214">
        <v>2116</v>
      </c>
      <c r="J20" s="214">
        <v>2240</v>
      </c>
      <c r="K20" s="214">
        <v>2287</v>
      </c>
      <c r="L20" s="214">
        <v>2177</v>
      </c>
      <c r="M20" s="214">
        <v>2234</v>
      </c>
      <c r="N20" s="214">
        <v>22533</v>
      </c>
      <c r="O20"/>
      <c r="P20"/>
      <c r="Q20"/>
      <c r="R20"/>
      <c r="S20"/>
      <c r="T20"/>
      <c r="U20"/>
      <c r="V20"/>
      <c r="W20"/>
      <c r="X20"/>
      <c r="Y20"/>
      <c r="Z20"/>
      <c r="AA20"/>
      <c r="AB20"/>
      <c r="AC20"/>
      <c r="AD20"/>
      <c r="AE20"/>
      <c r="AF20"/>
      <c r="AG20"/>
      <c r="AH20"/>
      <c r="AI20"/>
      <c r="AJ20"/>
      <c r="AK20"/>
      <c r="AL20"/>
      <c r="AM20"/>
      <c r="AN20"/>
      <c r="AO20"/>
      <c r="AP20"/>
      <c r="AQ20"/>
      <c r="AR20"/>
      <c r="AS20"/>
      <c r="AT20"/>
      <c r="AU20"/>
      <c r="AV20"/>
      <c r="AW20"/>
      <c r="AX20"/>
    </row>
    <row r="21" spans="2:50" ht="15" hidden="1" x14ac:dyDescent="0.25">
      <c r="B21" s="215" t="s">
        <v>121</v>
      </c>
      <c r="C21" s="214">
        <v>2255</v>
      </c>
      <c r="D21" s="214">
        <v>2165</v>
      </c>
      <c r="E21" s="214">
        <v>2096</v>
      </c>
      <c r="F21" s="214">
        <v>2032</v>
      </c>
      <c r="G21" s="214">
        <v>1982</v>
      </c>
      <c r="H21" s="214">
        <v>2092</v>
      </c>
      <c r="I21" s="214">
        <v>2144</v>
      </c>
      <c r="J21" s="214">
        <v>2141</v>
      </c>
      <c r="K21" s="214">
        <v>1942</v>
      </c>
      <c r="L21" s="214">
        <v>2119</v>
      </c>
      <c r="M21" s="214">
        <v>1894</v>
      </c>
      <c r="N21" s="214">
        <v>22862</v>
      </c>
      <c r="O21"/>
      <c r="P21"/>
      <c r="Q21"/>
      <c r="R21"/>
      <c r="S21"/>
      <c r="T21"/>
      <c r="U21"/>
      <c r="V21"/>
      <c r="W21"/>
      <c r="X21"/>
      <c r="Y21"/>
      <c r="Z21"/>
      <c r="AA21"/>
      <c r="AB21"/>
      <c r="AC21"/>
      <c r="AD21"/>
      <c r="AE21"/>
      <c r="AF21"/>
      <c r="AG21"/>
      <c r="AH21"/>
      <c r="AI21"/>
      <c r="AJ21"/>
      <c r="AK21"/>
      <c r="AL21"/>
      <c r="AM21"/>
      <c r="AN21"/>
      <c r="AO21"/>
      <c r="AP21"/>
      <c r="AQ21"/>
      <c r="AR21"/>
      <c r="AS21"/>
      <c r="AT21"/>
      <c r="AU21"/>
      <c r="AV21"/>
      <c r="AW21"/>
      <c r="AX21"/>
    </row>
    <row r="22" spans="2:50" ht="15" hidden="1" x14ac:dyDescent="0.25">
      <c r="B22" s="215" t="s">
        <v>122</v>
      </c>
      <c r="C22" s="214">
        <v>2949</v>
      </c>
      <c r="D22" s="214">
        <v>3271</v>
      </c>
      <c r="E22" s="214">
        <v>3325</v>
      </c>
      <c r="F22" s="214">
        <v>3560</v>
      </c>
      <c r="G22" s="214">
        <v>3173</v>
      </c>
      <c r="H22" s="214">
        <v>3296</v>
      </c>
      <c r="I22" s="214">
        <v>3361</v>
      </c>
      <c r="J22" s="214">
        <v>3080</v>
      </c>
      <c r="K22" s="214">
        <v>2824</v>
      </c>
      <c r="L22" s="214">
        <v>2885</v>
      </c>
      <c r="M22" s="214">
        <v>2911</v>
      </c>
      <c r="N22" s="214">
        <v>34635</v>
      </c>
      <c r="O22"/>
      <c r="P22"/>
      <c r="Q22"/>
      <c r="R22"/>
      <c r="S22"/>
      <c r="T22"/>
      <c r="U22"/>
      <c r="V22"/>
      <c r="W22"/>
      <c r="X22"/>
      <c r="Y22"/>
      <c r="Z22"/>
      <c r="AA22"/>
      <c r="AB22"/>
      <c r="AC22"/>
      <c r="AD22"/>
      <c r="AE22"/>
      <c r="AF22"/>
      <c r="AG22"/>
      <c r="AH22"/>
      <c r="AI22"/>
      <c r="AJ22"/>
      <c r="AK22"/>
      <c r="AL22"/>
      <c r="AM22"/>
      <c r="AN22"/>
      <c r="AO22"/>
      <c r="AP22"/>
      <c r="AQ22"/>
      <c r="AR22"/>
      <c r="AS22"/>
      <c r="AT22"/>
      <c r="AU22"/>
      <c r="AV22"/>
      <c r="AW22"/>
      <c r="AX22"/>
    </row>
    <row r="23" spans="2:50" ht="15" hidden="1" x14ac:dyDescent="0.25">
      <c r="B23" s="215" t="s">
        <v>123</v>
      </c>
      <c r="C23" s="214">
        <v>11291</v>
      </c>
      <c r="D23" s="214">
        <v>12089</v>
      </c>
      <c r="E23" s="214">
        <v>13222</v>
      </c>
      <c r="F23" s="214">
        <v>13252</v>
      </c>
      <c r="G23" s="214">
        <v>13206</v>
      </c>
      <c r="H23" s="214">
        <v>13342</v>
      </c>
      <c r="I23" s="214">
        <v>14298</v>
      </c>
      <c r="J23" s="214">
        <v>14023</v>
      </c>
      <c r="K23" s="214">
        <v>13005</v>
      </c>
      <c r="L23" s="214">
        <v>14439</v>
      </c>
      <c r="M23" s="214">
        <v>16254</v>
      </c>
      <c r="N23" s="214">
        <v>148421</v>
      </c>
      <c r="O23"/>
      <c r="P23"/>
      <c r="Q23"/>
      <c r="R23"/>
      <c r="S23"/>
      <c r="T23"/>
      <c r="U23"/>
      <c r="V23"/>
      <c r="W23"/>
      <c r="X23"/>
      <c r="Y23"/>
      <c r="Z23"/>
      <c r="AA23"/>
      <c r="AB23"/>
      <c r="AC23"/>
      <c r="AD23"/>
      <c r="AE23"/>
      <c r="AF23"/>
      <c r="AG23"/>
      <c r="AH23"/>
      <c r="AI23"/>
      <c r="AJ23"/>
      <c r="AK23"/>
      <c r="AL23"/>
      <c r="AM23"/>
      <c r="AN23"/>
      <c r="AO23"/>
      <c r="AP23"/>
      <c r="AQ23"/>
      <c r="AR23"/>
      <c r="AS23"/>
      <c r="AT23"/>
      <c r="AU23"/>
      <c r="AV23"/>
      <c r="AW23"/>
      <c r="AX23"/>
    </row>
    <row r="24" spans="2:50" ht="15" hidden="1" x14ac:dyDescent="0.25">
      <c r="B24" s="215" t="s">
        <v>124</v>
      </c>
      <c r="C24" s="214">
        <v>2806</v>
      </c>
      <c r="D24" s="214">
        <v>2491</v>
      </c>
      <c r="E24" s="214">
        <v>2414</v>
      </c>
      <c r="F24" s="214">
        <v>2337</v>
      </c>
      <c r="G24" s="214">
        <v>1927</v>
      </c>
      <c r="H24" s="214">
        <v>2231</v>
      </c>
      <c r="I24" s="214">
        <v>2233</v>
      </c>
      <c r="J24" s="214">
        <v>2277</v>
      </c>
      <c r="K24" s="214">
        <v>2134</v>
      </c>
      <c r="L24" s="214">
        <v>2106</v>
      </c>
      <c r="M24" s="214">
        <v>2223</v>
      </c>
      <c r="N24" s="214">
        <v>25179</v>
      </c>
      <c r="O24"/>
      <c r="P24"/>
      <c r="Q24"/>
      <c r="R24"/>
      <c r="S24"/>
      <c r="T24"/>
      <c r="U24"/>
      <c r="V24"/>
      <c r="W24"/>
      <c r="X24"/>
      <c r="Y24"/>
      <c r="Z24"/>
      <c r="AA24"/>
      <c r="AB24"/>
      <c r="AC24"/>
      <c r="AD24"/>
      <c r="AE24"/>
      <c r="AF24"/>
      <c r="AG24"/>
      <c r="AH24"/>
      <c r="AI24"/>
      <c r="AJ24"/>
      <c r="AK24"/>
      <c r="AL24"/>
      <c r="AM24"/>
      <c r="AN24"/>
      <c r="AO24"/>
      <c r="AP24"/>
      <c r="AQ24"/>
      <c r="AR24"/>
      <c r="AS24"/>
      <c r="AT24"/>
      <c r="AU24"/>
      <c r="AV24"/>
      <c r="AW24"/>
      <c r="AX24"/>
    </row>
    <row r="25" spans="2:50" ht="15" hidden="1" x14ac:dyDescent="0.25">
      <c r="B25" s="215" t="s">
        <v>125</v>
      </c>
      <c r="C25" s="214">
        <v>6512</v>
      </c>
      <c r="D25" s="214">
        <v>6558</v>
      </c>
      <c r="E25" s="214">
        <v>6741</v>
      </c>
      <c r="F25" s="214">
        <v>6875</v>
      </c>
      <c r="G25" s="214">
        <v>7180</v>
      </c>
      <c r="H25" s="214">
        <v>8152</v>
      </c>
      <c r="I25" s="214">
        <v>9199</v>
      </c>
      <c r="J25" s="214">
        <v>9420</v>
      </c>
      <c r="K25" s="214">
        <v>9030</v>
      </c>
      <c r="L25" s="214">
        <v>9369</v>
      </c>
      <c r="M25" s="214">
        <v>9382</v>
      </c>
      <c r="N25" s="214">
        <v>88418</v>
      </c>
      <c r="O25"/>
      <c r="P25"/>
      <c r="Q25"/>
      <c r="R25"/>
      <c r="S25"/>
      <c r="T25"/>
      <c r="U25"/>
      <c r="V25"/>
      <c r="W25"/>
      <c r="X25"/>
      <c r="Y25"/>
      <c r="Z25"/>
      <c r="AA25"/>
      <c r="AB25"/>
      <c r="AC25"/>
      <c r="AD25"/>
      <c r="AE25"/>
      <c r="AF25"/>
      <c r="AG25"/>
      <c r="AH25"/>
      <c r="AI25"/>
      <c r="AJ25"/>
      <c r="AK25"/>
      <c r="AL25"/>
      <c r="AM25"/>
      <c r="AN25"/>
      <c r="AO25"/>
      <c r="AP25"/>
      <c r="AQ25"/>
      <c r="AR25"/>
      <c r="AS25"/>
      <c r="AT25"/>
      <c r="AU25"/>
      <c r="AV25"/>
      <c r="AW25"/>
      <c r="AX25"/>
    </row>
    <row r="26" spans="2:50" ht="15" hidden="1" x14ac:dyDescent="0.25">
      <c r="B26" s="215" t="s">
        <v>126</v>
      </c>
      <c r="C26" s="214">
        <v>6705</v>
      </c>
      <c r="D26" s="214">
        <v>7141</v>
      </c>
      <c r="E26" s="214">
        <v>7698</v>
      </c>
      <c r="F26" s="214">
        <v>8089</v>
      </c>
      <c r="G26" s="214">
        <v>7695</v>
      </c>
      <c r="H26" s="214">
        <v>8009</v>
      </c>
      <c r="I26" s="214">
        <v>8043</v>
      </c>
      <c r="J26" s="214">
        <v>7810</v>
      </c>
      <c r="K26" s="214">
        <v>6711</v>
      </c>
      <c r="L26" s="214">
        <v>7352</v>
      </c>
      <c r="M26" s="214">
        <v>8379</v>
      </c>
      <c r="N26" s="214">
        <v>83632</v>
      </c>
      <c r="O26"/>
      <c r="P26"/>
      <c r="Q26"/>
      <c r="R26"/>
      <c r="S26"/>
      <c r="T26"/>
      <c r="U26"/>
      <c r="V26"/>
      <c r="W26"/>
      <c r="X26"/>
      <c r="Y26"/>
      <c r="Z26"/>
      <c r="AA26"/>
      <c r="AB26"/>
      <c r="AC26"/>
      <c r="AD26"/>
      <c r="AE26"/>
      <c r="AF26"/>
      <c r="AG26"/>
      <c r="AH26"/>
      <c r="AI26"/>
      <c r="AJ26"/>
      <c r="AK26"/>
      <c r="AL26"/>
      <c r="AM26"/>
      <c r="AN26"/>
      <c r="AO26"/>
      <c r="AP26"/>
      <c r="AQ26"/>
      <c r="AR26"/>
      <c r="AS26"/>
      <c r="AT26"/>
      <c r="AU26"/>
      <c r="AV26"/>
      <c r="AW26"/>
      <c r="AX26"/>
    </row>
    <row r="27" spans="2:50" ht="15" hidden="1" x14ac:dyDescent="0.25">
      <c r="B27" s="215" t="s">
        <v>127</v>
      </c>
      <c r="C27" s="214">
        <v>77</v>
      </c>
      <c r="D27" s="214">
        <v>122</v>
      </c>
      <c r="E27" s="214">
        <v>100</v>
      </c>
      <c r="F27" s="214">
        <v>72</v>
      </c>
      <c r="G27" s="214">
        <v>86</v>
      </c>
      <c r="H27" s="214">
        <v>52</v>
      </c>
      <c r="I27" s="214">
        <v>64</v>
      </c>
      <c r="J27" s="214">
        <v>73</v>
      </c>
      <c r="K27" s="214">
        <v>102</v>
      </c>
      <c r="L27" s="214">
        <v>87</v>
      </c>
      <c r="M27" s="214">
        <v>60</v>
      </c>
      <c r="N27" s="214">
        <v>895</v>
      </c>
      <c r="O27"/>
      <c r="P27"/>
      <c r="Q27"/>
      <c r="R27"/>
      <c r="S27"/>
      <c r="T27"/>
      <c r="U27"/>
      <c r="V27"/>
      <c r="W27"/>
      <c r="X27"/>
      <c r="Y27"/>
      <c r="Z27"/>
      <c r="AA27"/>
      <c r="AB27"/>
      <c r="AC27"/>
      <c r="AD27"/>
      <c r="AE27"/>
      <c r="AF27"/>
      <c r="AG27"/>
      <c r="AH27"/>
      <c r="AI27"/>
      <c r="AJ27"/>
      <c r="AK27"/>
      <c r="AL27"/>
      <c r="AM27"/>
      <c r="AN27"/>
      <c r="AO27"/>
      <c r="AP27"/>
      <c r="AQ27"/>
      <c r="AR27"/>
      <c r="AS27"/>
      <c r="AT27"/>
      <c r="AU27"/>
      <c r="AV27"/>
      <c r="AW27"/>
      <c r="AX27"/>
    </row>
    <row r="28" spans="2:50" ht="15" hidden="1" x14ac:dyDescent="0.25">
      <c r="B28" s="215" t="s">
        <v>128</v>
      </c>
      <c r="C28" s="214">
        <v>135</v>
      </c>
      <c r="D28" s="214">
        <v>139</v>
      </c>
      <c r="E28" s="214">
        <v>136</v>
      </c>
      <c r="F28" s="214">
        <v>151</v>
      </c>
      <c r="G28" s="214">
        <v>205</v>
      </c>
      <c r="H28" s="214">
        <v>210</v>
      </c>
      <c r="I28" s="214">
        <v>197</v>
      </c>
      <c r="J28" s="214">
        <v>182</v>
      </c>
      <c r="K28" s="214">
        <v>166</v>
      </c>
      <c r="L28" s="214">
        <v>194</v>
      </c>
      <c r="M28" s="214">
        <v>157</v>
      </c>
      <c r="N28" s="214">
        <v>1872</v>
      </c>
      <c r="O28"/>
      <c r="P28"/>
      <c r="Q28"/>
      <c r="R28"/>
      <c r="S28"/>
      <c r="T28"/>
      <c r="U28"/>
      <c r="V28"/>
      <c r="W28"/>
      <c r="X28"/>
      <c r="Y28"/>
      <c r="Z28"/>
      <c r="AA28"/>
      <c r="AB28"/>
      <c r="AC28"/>
      <c r="AD28"/>
      <c r="AE28"/>
      <c r="AF28"/>
      <c r="AG28"/>
      <c r="AH28"/>
      <c r="AI28"/>
      <c r="AJ28"/>
      <c r="AK28"/>
      <c r="AL28"/>
      <c r="AM28"/>
      <c r="AN28"/>
      <c r="AO28"/>
      <c r="AP28"/>
      <c r="AQ28"/>
      <c r="AR28"/>
      <c r="AS28"/>
      <c r="AT28"/>
      <c r="AU28"/>
      <c r="AV28"/>
      <c r="AW28"/>
      <c r="AX28"/>
    </row>
    <row r="29" spans="2:50" ht="15" hidden="1" x14ac:dyDescent="0.25">
      <c r="B29" s="215" t="s">
        <v>129</v>
      </c>
      <c r="C29" s="214">
        <v>3880</v>
      </c>
      <c r="D29" s="214">
        <v>3895</v>
      </c>
      <c r="E29" s="214">
        <v>3751</v>
      </c>
      <c r="F29" s="214">
        <v>3943</v>
      </c>
      <c r="G29" s="214">
        <v>3718</v>
      </c>
      <c r="H29" s="214">
        <v>3835</v>
      </c>
      <c r="I29" s="214">
        <v>3915</v>
      </c>
      <c r="J29" s="214">
        <v>4013</v>
      </c>
      <c r="K29" s="214">
        <v>3915</v>
      </c>
      <c r="L29" s="214">
        <v>3970</v>
      </c>
      <c r="M29" s="214">
        <v>3870</v>
      </c>
      <c r="N29" s="214">
        <v>42705</v>
      </c>
      <c r="O29"/>
      <c r="P29"/>
      <c r="Q29"/>
      <c r="R29"/>
      <c r="S29"/>
      <c r="T29"/>
      <c r="U29"/>
      <c r="V29"/>
      <c r="W29"/>
      <c r="X29"/>
      <c r="Y29"/>
      <c r="Z29"/>
      <c r="AA29"/>
      <c r="AB29"/>
      <c r="AC29"/>
      <c r="AD29"/>
      <c r="AE29"/>
      <c r="AF29"/>
      <c r="AG29"/>
      <c r="AH29"/>
      <c r="AI29"/>
      <c r="AJ29"/>
      <c r="AK29"/>
      <c r="AL29"/>
      <c r="AM29"/>
      <c r="AN29"/>
      <c r="AO29"/>
      <c r="AP29"/>
      <c r="AQ29"/>
      <c r="AR29"/>
      <c r="AS29"/>
      <c r="AT29"/>
      <c r="AU29"/>
      <c r="AV29"/>
      <c r="AW29"/>
      <c r="AX29"/>
    </row>
    <row r="30" spans="2:50" ht="15" hidden="1" x14ac:dyDescent="0.25">
      <c r="B30" s="215" t="s">
        <v>130</v>
      </c>
      <c r="C30" s="214">
        <v>236</v>
      </c>
      <c r="D30" s="214">
        <v>331</v>
      </c>
      <c r="E30" s="214">
        <v>367</v>
      </c>
      <c r="F30" s="214">
        <v>278</v>
      </c>
      <c r="G30" s="214">
        <v>294</v>
      </c>
      <c r="H30" s="214">
        <v>216</v>
      </c>
      <c r="I30" s="214">
        <v>228</v>
      </c>
      <c r="J30" s="214">
        <v>216</v>
      </c>
      <c r="K30" s="214">
        <v>182</v>
      </c>
      <c r="L30" s="214">
        <v>223</v>
      </c>
      <c r="M30" s="214">
        <v>261</v>
      </c>
      <c r="N30" s="214">
        <v>2832</v>
      </c>
      <c r="O30"/>
      <c r="P30"/>
      <c r="Q30"/>
      <c r="R30"/>
      <c r="S30"/>
      <c r="T30"/>
      <c r="U30"/>
      <c r="V30"/>
      <c r="W30"/>
      <c r="X30"/>
      <c r="Y30"/>
      <c r="Z30"/>
      <c r="AA30"/>
      <c r="AB30"/>
      <c r="AC30"/>
      <c r="AD30"/>
      <c r="AE30"/>
      <c r="AF30"/>
      <c r="AG30"/>
      <c r="AH30"/>
      <c r="AI30"/>
      <c r="AJ30"/>
      <c r="AK30"/>
      <c r="AL30"/>
      <c r="AM30"/>
      <c r="AN30"/>
      <c r="AO30"/>
      <c r="AP30"/>
      <c r="AQ30"/>
      <c r="AR30"/>
      <c r="AS30"/>
      <c r="AT30"/>
      <c r="AU30"/>
      <c r="AV30"/>
      <c r="AW30"/>
      <c r="AX30"/>
    </row>
    <row r="31" spans="2:50" ht="15" hidden="1" x14ac:dyDescent="0.25">
      <c r="B31" s="215" t="s">
        <v>148</v>
      </c>
      <c r="C31" s="214"/>
      <c r="D31" s="214"/>
      <c r="E31" s="214">
        <v>1</v>
      </c>
      <c r="F31" s="214"/>
      <c r="G31" s="214"/>
      <c r="H31" s="214"/>
      <c r="I31" s="214">
        <v>1</v>
      </c>
      <c r="J31" s="214"/>
      <c r="K31" s="214">
        <v>0</v>
      </c>
      <c r="L31" s="214"/>
      <c r="M31" s="214">
        <v>1</v>
      </c>
      <c r="N31" s="214">
        <v>3</v>
      </c>
      <c r="O31"/>
      <c r="P31"/>
      <c r="Q31"/>
      <c r="R31"/>
      <c r="S31"/>
      <c r="T31"/>
      <c r="U31"/>
      <c r="V31"/>
      <c r="W31"/>
      <c r="X31"/>
      <c r="Y31"/>
      <c r="Z31"/>
      <c r="AA31"/>
      <c r="AB31"/>
      <c r="AC31"/>
      <c r="AD31"/>
      <c r="AE31"/>
      <c r="AF31"/>
      <c r="AG31"/>
      <c r="AH31"/>
      <c r="AI31"/>
      <c r="AJ31"/>
      <c r="AK31"/>
      <c r="AL31"/>
      <c r="AM31"/>
      <c r="AN31"/>
      <c r="AO31"/>
      <c r="AP31"/>
      <c r="AQ31"/>
      <c r="AR31"/>
      <c r="AS31"/>
      <c r="AT31"/>
      <c r="AU31"/>
      <c r="AV31"/>
      <c r="AW31"/>
      <c r="AX31"/>
    </row>
    <row r="32" spans="2:50" ht="15" hidden="1" x14ac:dyDescent="0.25">
      <c r="B32" s="213" t="s">
        <v>183</v>
      </c>
      <c r="C32" s="214"/>
      <c r="D32" s="214"/>
      <c r="E32" s="214"/>
      <c r="F32" s="214"/>
      <c r="G32" s="214"/>
      <c r="H32" s="214"/>
      <c r="I32" s="214"/>
      <c r="J32" s="214"/>
      <c r="K32" s="214"/>
      <c r="L32" s="214"/>
      <c r="M32" s="214"/>
      <c r="N32" s="214"/>
      <c r="O32"/>
      <c r="P32"/>
      <c r="Q32"/>
      <c r="R32"/>
      <c r="S32"/>
      <c r="T32"/>
      <c r="U32"/>
      <c r="V32"/>
      <c r="W32"/>
      <c r="X32"/>
      <c r="Y32"/>
      <c r="Z32"/>
      <c r="AA32"/>
      <c r="AB32"/>
      <c r="AC32"/>
      <c r="AD32"/>
      <c r="AE32"/>
      <c r="AF32"/>
      <c r="AG32"/>
      <c r="AH32"/>
      <c r="AI32"/>
      <c r="AJ32"/>
      <c r="AK32"/>
      <c r="AL32"/>
      <c r="AM32"/>
      <c r="AN32"/>
      <c r="AO32"/>
      <c r="AP32"/>
      <c r="AQ32"/>
      <c r="AR32"/>
      <c r="AS32"/>
      <c r="AT32"/>
      <c r="AU32"/>
      <c r="AV32"/>
      <c r="AW32"/>
      <c r="AX32"/>
    </row>
    <row r="33" spans="2:14" ht="15" hidden="1" x14ac:dyDescent="0.25">
      <c r="B33" s="215" t="s">
        <v>117</v>
      </c>
      <c r="C33" s="214">
        <v>60891.950000000012</v>
      </c>
      <c r="D33" s="214">
        <v>58331.580000000016</v>
      </c>
      <c r="E33" s="214">
        <v>59666.929999999971</v>
      </c>
      <c r="F33" s="214">
        <v>65773.88</v>
      </c>
      <c r="G33" s="214">
        <v>69557.19000000009</v>
      </c>
      <c r="H33" s="214">
        <v>78486.28000000013</v>
      </c>
      <c r="I33" s="214">
        <v>105301.95000000017</v>
      </c>
      <c r="J33" s="214">
        <v>136749.29000000015</v>
      </c>
      <c r="K33" s="214">
        <v>126467.36000000012</v>
      </c>
      <c r="L33" s="214">
        <v>139392.81000000017</v>
      </c>
      <c r="M33" s="214">
        <v>156262.6400000001</v>
      </c>
      <c r="N33" s="214">
        <v>1056881.8600000008</v>
      </c>
    </row>
    <row r="34" spans="2:14" ht="15" hidden="1" x14ac:dyDescent="0.25">
      <c r="B34" s="215" t="s">
        <v>118</v>
      </c>
      <c r="C34" s="214">
        <v>19304.979999999996</v>
      </c>
      <c r="D34" s="214">
        <v>19713.45</v>
      </c>
      <c r="E34" s="214">
        <v>20713.589999999997</v>
      </c>
      <c r="F34" s="214">
        <v>24380.989999999994</v>
      </c>
      <c r="G34" s="214">
        <v>23299.069999999989</v>
      </c>
      <c r="H34" s="214">
        <v>28259.689999999988</v>
      </c>
      <c r="I34" s="214">
        <v>31825.279999999981</v>
      </c>
      <c r="J34" s="214">
        <v>41207.989999999991</v>
      </c>
      <c r="K34" s="214">
        <v>36696.529999999984</v>
      </c>
      <c r="L34" s="214">
        <v>38200.979999999989</v>
      </c>
      <c r="M34" s="214">
        <v>41664.319999999992</v>
      </c>
      <c r="N34" s="214">
        <v>325266.86999999988</v>
      </c>
    </row>
    <row r="35" spans="2:14" ht="15" hidden="1" x14ac:dyDescent="0.25">
      <c r="B35" s="215" t="s">
        <v>119</v>
      </c>
      <c r="C35" s="214">
        <v>26629.020000000015</v>
      </c>
      <c r="D35" s="214">
        <v>29496.500000000004</v>
      </c>
      <c r="E35" s="214">
        <v>28424.479999999996</v>
      </c>
      <c r="F35" s="214">
        <v>32993.579999999987</v>
      </c>
      <c r="G35" s="214">
        <v>32694.879999999979</v>
      </c>
      <c r="H35" s="214">
        <v>39399.850000000028</v>
      </c>
      <c r="I35" s="214">
        <v>67239.370000000083</v>
      </c>
      <c r="J35" s="214">
        <v>100376.73000000004</v>
      </c>
      <c r="K35" s="214">
        <v>90219.45</v>
      </c>
      <c r="L35" s="214">
        <v>105369.54999999994</v>
      </c>
      <c r="M35" s="214">
        <v>107061.3600000001</v>
      </c>
      <c r="N35" s="214">
        <v>659904.77000000025</v>
      </c>
    </row>
    <row r="36" spans="2:14" ht="15" hidden="1" x14ac:dyDescent="0.25">
      <c r="B36" s="215" t="s">
        <v>120</v>
      </c>
      <c r="C36" s="214">
        <v>47575.450000000019</v>
      </c>
      <c r="D36" s="214">
        <v>40350.04</v>
      </c>
      <c r="E36" s="214">
        <v>42574.529999999977</v>
      </c>
      <c r="F36" s="214">
        <v>49310.46999999995</v>
      </c>
      <c r="G36" s="214">
        <v>53210.529999999948</v>
      </c>
      <c r="H36" s="214">
        <v>52396.909999999931</v>
      </c>
      <c r="I36" s="214">
        <v>73430.709999999948</v>
      </c>
      <c r="J36" s="214">
        <v>101675.53000000004</v>
      </c>
      <c r="K36" s="214">
        <v>97819.080000000016</v>
      </c>
      <c r="L36" s="214">
        <v>104502.77999999996</v>
      </c>
      <c r="M36" s="214">
        <v>119014.77000000012</v>
      </c>
      <c r="N36" s="214">
        <v>781860.79999999981</v>
      </c>
    </row>
    <row r="37" spans="2:14" ht="15" hidden="1" x14ac:dyDescent="0.25">
      <c r="B37" s="215" t="s">
        <v>121</v>
      </c>
      <c r="C37" s="214">
        <v>48423.289999999972</v>
      </c>
      <c r="D37" s="214">
        <v>47520.63</v>
      </c>
      <c r="E37" s="214">
        <v>46130.759999999966</v>
      </c>
      <c r="F37" s="214">
        <v>46159.309999999939</v>
      </c>
      <c r="G37" s="214">
        <v>46221.839999999967</v>
      </c>
      <c r="H37" s="214">
        <v>53088.039999999972</v>
      </c>
      <c r="I37" s="214">
        <v>77222.850000000079</v>
      </c>
      <c r="J37" s="214">
        <v>108923.95999999993</v>
      </c>
      <c r="K37" s="214">
        <v>91291.209999999977</v>
      </c>
      <c r="L37" s="214">
        <v>100879.39999999991</v>
      </c>
      <c r="M37" s="214">
        <v>101617.11000000002</v>
      </c>
      <c r="N37" s="214">
        <v>767478.39999999967</v>
      </c>
    </row>
    <row r="38" spans="2:14" ht="15" hidden="1" x14ac:dyDescent="0.25">
      <c r="B38" s="215" t="s">
        <v>122</v>
      </c>
      <c r="C38" s="214">
        <v>65202.339999999982</v>
      </c>
      <c r="D38" s="214">
        <v>68824.98</v>
      </c>
      <c r="E38" s="214">
        <v>71189.419999999955</v>
      </c>
      <c r="F38" s="214">
        <v>85325.03000000029</v>
      </c>
      <c r="G38" s="214">
        <v>78247.310000000245</v>
      </c>
      <c r="H38" s="214">
        <v>89135.150000000169</v>
      </c>
      <c r="I38" s="214">
        <v>110139.80000000024</v>
      </c>
      <c r="J38" s="214">
        <v>142170.9</v>
      </c>
      <c r="K38" s="214">
        <v>132574.92000000007</v>
      </c>
      <c r="L38" s="214">
        <v>145542.05999999988</v>
      </c>
      <c r="M38" s="214">
        <v>162977.10000000021</v>
      </c>
      <c r="N38" s="214">
        <v>1151329.0100000012</v>
      </c>
    </row>
    <row r="39" spans="2:14" ht="15" hidden="1" x14ac:dyDescent="0.25">
      <c r="B39" s="215" t="s">
        <v>123</v>
      </c>
      <c r="C39" s="214">
        <v>205175.13999999987</v>
      </c>
      <c r="D39" s="214">
        <v>212291.78999999972</v>
      </c>
      <c r="E39" s="214">
        <v>234647.68000000058</v>
      </c>
      <c r="F39" s="214">
        <v>260968.65999999963</v>
      </c>
      <c r="G39" s="214">
        <v>278185.37999999989</v>
      </c>
      <c r="H39" s="214">
        <v>314123.95999999938</v>
      </c>
      <c r="I39" s="214">
        <v>426221.48999999906</v>
      </c>
      <c r="J39" s="214">
        <v>535572.33999999822</v>
      </c>
      <c r="K39" s="214">
        <v>482167.67999999848</v>
      </c>
      <c r="L39" s="214">
        <v>583544.19999999832</v>
      </c>
      <c r="M39" s="214">
        <v>693387.46999999555</v>
      </c>
      <c r="N39" s="214">
        <v>4226285.7899999879</v>
      </c>
    </row>
    <row r="40" spans="2:14" ht="15" hidden="1" x14ac:dyDescent="0.25">
      <c r="B40" s="215" t="s">
        <v>124</v>
      </c>
      <c r="C40" s="214">
        <v>55571.12999999999</v>
      </c>
      <c r="D40" s="214">
        <v>50684.160000000003</v>
      </c>
      <c r="E40" s="214">
        <v>49873.969999999972</v>
      </c>
      <c r="F40" s="214">
        <v>50987.739999999947</v>
      </c>
      <c r="G40" s="214">
        <v>47104.09999999994</v>
      </c>
      <c r="H40" s="214">
        <v>57287.009999999929</v>
      </c>
      <c r="I40" s="214">
        <v>83340.460000000079</v>
      </c>
      <c r="J40" s="214">
        <v>113990.56999999996</v>
      </c>
      <c r="K40" s="214">
        <v>97328.010000000038</v>
      </c>
      <c r="L40" s="214">
        <v>99523.52999999997</v>
      </c>
      <c r="M40" s="214">
        <v>114133.03000000009</v>
      </c>
      <c r="N40" s="214">
        <v>819823.70999999973</v>
      </c>
    </row>
    <row r="41" spans="2:14" ht="15" hidden="1" x14ac:dyDescent="0.25">
      <c r="B41" s="215" t="s">
        <v>125</v>
      </c>
      <c r="C41" s="214">
        <v>134946.73999999996</v>
      </c>
      <c r="D41" s="214">
        <v>136464.00999999983</v>
      </c>
      <c r="E41" s="214">
        <v>145061.0100000001</v>
      </c>
      <c r="F41" s="214">
        <v>160419.89000000065</v>
      </c>
      <c r="G41" s="214">
        <v>179677.7500000009</v>
      </c>
      <c r="H41" s="214">
        <v>216798.95000000115</v>
      </c>
      <c r="I41" s="214">
        <v>314633.78000000102</v>
      </c>
      <c r="J41" s="214">
        <v>428931.65999999992</v>
      </c>
      <c r="K41" s="214">
        <v>397014.95999999967</v>
      </c>
      <c r="L41" s="214">
        <v>440724.70000000036</v>
      </c>
      <c r="M41" s="214">
        <v>488073.94999999861</v>
      </c>
      <c r="N41" s="214">
        <v>3042747.4000000022</v>
      </c>
    </row>
    <row r="42" spans="2:14" ht="15" hidden="1" x14ac:dyDescent="0.25">
      <c r="B42" s="215" t="s">
        <v>126</v>
      </c>
      <c r="C42" s="214">
        <v>136425.67999999988</v>
      </c>
      <c r="D42" s="214">
        <v>141481.24</v>
      </c>
      <c r="E42" s="214">
        <v>149791.51999999981</v>
      </c>
      <c r="F42" s="214">
        <v>160514.27999999977</v>
      </c>
      <c r="G42" s="214">
        <v>165132.74000000028</v>
      </c>
      <c r="H42" s="214">
        <v>179197.39000000092</v>
      </c>
      <c r="I42" s="214">
        <v>269524.03999999916</v>
      </c>
      <c r="J42" s="214">
        <v>389756.01999999891</v>
      </c>
      <c r="K42" s="214">
        <v>336312.40999999963</v>
      </c>
      <c r="L42" s="214">
        <v>392659.40000000026</v>
      </c>
      <c r="M42" s="214">
        <v>450055.44000000035</v>
      </c>
      <c r="N42" s="214">
        <v>2770850.1599999992</v>
      </c>
    </row>
    <row r="43" spans="2:14" ht="15" hidden="1" x14ac:dyDescent="0.25">
      <c r="B43" s="215" t="s">
        <v>127</v>
      </c>
      <c r="C43" s="214">
        <v>1965.0299999999997</v>
      </c>
      <c r="D43" s="214">
        <v>3126.7699999999995</v>
      </c>
      <c r="E43" s="214">
        <v>2284.41</v>
      </c>
      <c r="F43" s="214">
        <v>1829.2599999999998</v>
      </c>
      <c r="G43" s="214">
        <v>2186.9899999999998</v>
      </c>
      <c r="H43" s="214">
        <v>1570.0800000000002</v>
      </c>
      <c r="I43" s="214">
        <v>2519.71</v>
      </c>
      <c r="J43" s="214">
        <v>4574.28</v>
      </c>
      <c r="K43" s="214">
        <v>6053.91</v>
      </c>
      <c r="L43" s="214">
        <v>5713.2699999999995</v>
      </c>
      <c r="M43" s="214">
        <v>4978.0899999999992</v>
      </c>
      <c r="N43" s="214">
        <v>36801.799999999996</v>
      </c>
    </row>
    <row r="44" spans="2:14" ht="15" hidden="1" x14ac:dyDescent="0.25">
      <c r="B44" s="215" t="s">
        <v>128</v>
      </c>
      <c r="C44" s="214">
        <v>3206.69</v>
      </c>
      <c r="D44" s="214">
        <v>3210.59</v>
      </c>
      <c r="E44" s="214">
        <v>3263.4100000000003</v>
      </c>
      <c r="F44" s="214">
        <v>4012.4000000000005</v>
      </c>
      <c r="G44" s="214">
        <v>5666.680000000003</v>
      </c>
      <c r="H44" s="214">
        <v>8829.19</v>
      </c>
      <c r="I44" s="214">
        <v>7571.0400000000027</v>
      </c>
      <c r="J44" s="214">
        <v>7324.31</v>
      </c>
      <c r="K44" s="214">
        <v>6301.77</v>
      </c>
      <c r="L44" s="214">
        <v>6721.4700000000021</v>
      </c>
      <c r="M44" s="214">
        <v>5604</v>
      </c>
      <c r="N44" s="214">
        <v>61711.55</v>
      </c>
    </row>
    <row r="45" spans="2:14" ht="15" hidden="1" x14ac:dyDescent="0.25">
      <c r="B45" s="215" t="s">
        <v>129</v>
      </c>
      <c r="C45" s="214">
        <v>83332.200000000041</v>
      </c>
      <c r="D45" s="214">
        <v>83021.759999999951</v>
      </c>
      <c r="E45" s="214">
        <v>81482.050000000017</v>
      </c>
      <c r="F45" s="214">
        <v>91322.600000000108</v>
      </c>
      <c r="G45" s="214">
        <v>89936.230000000185</v>
      </c>
      <c r="H45" s="214">
        <v>99555.190000000264</v>
      </c>
      <c r="I45" s="214">
        <v>135391.49000000037</v>
      </c>
      <c r="J45" s="214">
        <v>186398.01000000018</v>
      </c>
      <c r="K45" s="214">
        <v>177679.42</v>
      </c>
      <c r="L45" s="214">
        <v>193036.46000000014</v>
      </c>
      <c r="M45" s="214">
        <v>208166.52000000037</v>
      </c>
      <c r="N45" s="214">
        <v>1429321.9300000016</v>
      </c>
    </row>
    <row r="46" spans="2:14" ht="15" hidden="1" x14ac:dyDescent="0.25">
      <c r="B46" s="215" t="s">
        <v>130</v>
      </c>
      <c r="C46" s="214">
        <v>4882.9599999999991</v>
      </c>
      <c r="D46" s="214">
        <v>6620.65</v>
      </c>
      <c r="E46" s="214">
        <v>7339.15</v>
      </c>
      <c r="F46" s="214">
        <v>6242.13</v>
      </c>
      <c r="G46" s="214">
        <v>7063.4100000000008</v>
      </c>
      <c r="H46" s="214">
        <v>5642.52</v>
      </c>
      <c r="I46" s="214">
        <v>8208.3200000000015</v>
      </c>
      <c r="J46" s="214">
        <v>10691.659999999998</v>
      </c>
      <c r="K46" s="214">
        <v>9787.0799999999981</v>
      </c>
      <c r="L46" s="214">
        <v>13486.749999999996</v>
      </c>
      <c r="M46" s="214">
        <v>15118.740000000002</v>
      </c>
      <c r="N46" s="214">
        <v>95083.37</v>
      </c>
    </row>
    <row r="47" spans="2:14" s="60" customFormat="1" ht="15" hidden="1" x14ac:dyDescent="0.25">
      <c r="B47" s="215" t="s">
        <v>148</v>
      </c>
      <c r="C47" s="214"/>
      <c r="D47" s="214"/>
      <c r="E47" s="214">
        <v>24</v>
      </c>
      <c r="F47" s="214"/>
      <c r="G47" s="214"/>
      <c r="H47" s="214"/>
      <c r="I47" s="214">
        <v>1.24</v>
      </c>
      <c r="J47" s="214"/>
      <c r="K47" s="214">
        <v>0</v>
      </c>
      <c r="L47" s="214"/>
      <c r="M47" s="214">
        <v>8.92</v>
      </c>
      <c r="N47" s="214">
        <v>34.159999999999997</v>
      </c>
    </row>
    <row r="48" spans="2:14" s="60" customFormat="1" ht="15" hidden="1" x14ac:dyDescent="0.25">
      <c r="B48" s="213" t="s">
        <v>185</v>
      </c>
      <c r="C48" s="214"/>
      <c r="D48" s="214"/>
      <c r="E48" s="214"/>
      <c r="F48" s="214"/>
      <c r="G48" s="214"/>
      <c r="H48" s="214"/>
      <c r="I48" s="214"/>
      <c r="J48" s="214"/>
      <c r="K48" s="214"/>
      <c r="L48" s="214"/>
      <c r="M48" s="214"/>
      <c r="N48" s="214"/>
    </row>
    <row r="49" spans="2:14" s="60" customFormat="1" ht="15" hidden="1" x14ac:dyDescent="0.25">
      <c r="B49" s="215" t="s">
        <v>117</v>
      </c>
      <c r="C49" s="214">
        <v>91276.033642967668</v>
      </c>
      <c r="D49" s="214">
        <v>88201.462202027717</v>
      </c>
      <c r="E49" s="214">
        <v>88911.76740464977</v>
      </c>
      <c r="F49" s="214">
        <v>89059.783025669371</v>
      </c>
      <c r="G49" s="214">
        <v>87386.560611787223</v>
      </c>
      <c r="H49" s="214">
        <v>90614.149798285434</v>
      </c>
      <c r="I49" s="214">
        <v>99024.077537333535</v>
      </c>
      <c r="J49" s="214">
        <v>98352.056859712146</v>
      </c>
      <c r="K49" s="214">
        <v>92291.643142452376</v>
      </c>
      <c r="L49" s="214">
        <v>97227.845257903391</v>
      </c>
      <c r="M49" s="214">
        <v>99251.48752079843</v>
      </c>
      <c r="N49" s="214">
        <v>1021596.867003587</v>
      </c>
    </row>
    <row r="50" spans="2:14" s="60" customFormat="1" ht="15" hidden="1" x14ac:dyDescent="0.25">
      <c r="B50" s="215" t="s">
        <v>118</v>
      </c>
      <c r="C50" s="214">
        <v>31511.183651042869</v>
      </c>
      <c r="D50" s="214">
        <v>37669.813241236698</v>
      </c>
      <c r="E50" s="214">
        <v>32922.20355776963</v>
      </c>
      <c r="F50" s="214">
        <v>33271.951620127169</v>
      </c>
      <c r="G50" s="214">
        <v>29856.577424946005</v>
      </c>
      <c r="H50" s="214">
        <v>33620.108954197545</v>
      </c>
      <c r="I50" s="214">
        <v>29315.909981834855</v>
      </c>
      <c r="J50" s="214">
        <v>28992.111894585578</v>
      </c>
      <c r="K50" s="214">
        <v>25687.681936926503</v>
      </c>
      <c r="L50" s="214">
        <v>26176.549084858565</v>
      </c>
      <c r="M50" s="214">
        <v>25399.534109816974</v>
      </c>
      <c r="N50" s="214">
        <v>334423.62545734236</v>
      </c>
    </row>
    <row r="51" spans="2:14" s="60" customFormat="1" ht="15" hidden="1" x14ac:dyDescent="0.25">
      <c r="B51" s="215" t="s">
        <v>119</v>
      </c>
      <c r="C51" s="214">
        <v>44125.448002917074</v>
      </c>
      <c r="D51" s="214">
        <v>47944.604504488001</v>
      </c>
      <c r="E51" s="214">
        <v>46289.67866020868</v>
      </c>
      <c r="F51" s="214">
        <v>49149.341719377742</v>
      </c>
      <c r="G51" s="214">
        <v>47113.782729299477</v>
      </c>
      <c r="H51" s="214">
        <v>52927.49520230569</v>
      </c>
      <c r="I51" s="214">
        <v>57990.106952868875</v>
      </c>
      <c r="J51" s="214">
        <v>62190.683901625212</v>
      </c>
      <c r="K51" s="214">
        <v>58012.151113634536</v>
      </c>
      <c r="L51" s="214">
        <v>61671.692179700483</v>
      </c>
      <c r="M51" s="214">
        <v>55943.80698835275</v>
      </c>
      <c r="N51" s="214">
        <v>583358.7919547786</v>
      </c>
    </row>
    <row r="52" spans="2:14" s="60" customFormat="1" ht="15" hidden="1" x14ac:dyDescent="0.25">
      <c r="B52" s="215" t="s">
        <v>120</v>
      </c>
      <c r="C52" s="214">
        <v>71052.453897013242</v>
      </c>
      <c r="D52" s="214">
        <v>62345.507969517254</v>
      </c>
      <c r="E52" s="214">
        <v>62550.368106280293</v>
      </c>
      <c r="F52" s="214">
        <v>63918.77210827158</v>
      </c>
      <c r="G52" s="214">
        <v>66530.651585661748</v>
      </c>
      <c r="H52" s="214">
        <v>60812.049735181987</v>
      </c>
      <c r="I52" s="214">
        <v>67243.140414351685</v>
      </c>
      <c r="J52" s="214">
        <v>71230.850115134715</v>
      </c>
      <c r="K52" s="214">
        <v>69711.194351990838</v>
      </c>
      <c r="L52" s="214">
        <v>68393.695507487486</v>
      </c>
      <c r="M52" s="214">
        <v>70157.271214642184</v>
      </c>
      <c r="N52" s="214">
        <v>733945.95500553306</v>
      </c>
    </row>
    <row r="53" spans="2:14" s="60" customFormat="1" ht="15" hidden="1" x14ac:dyDescent="0.25">
      <c r="B53" s="215" t="s">
        <v>121</v>
      </c>
      <c r="C53" s="214">
        <v>81737.036639965649</v>
      </c>
      <c r="D53" s="214">
        <v>80008.09796353984</v>
      </c>
      <c r="E53" s="214">
        <v>76676.328612506506</v>
      </c>
      <c r="F53" s="214">
        <v>73669.158323079726</v>
      </c>
      <c r="G53" s="214">
        <v>68018.53791119231</v>
      </c>
      <c r="H53" s="214">
        <v>70860.436294644882</v>
      </c>
      <c r="I53" s="214">
        <v>71455.424569722702</v>
      </c>
      <c r="J53" s="214">
        <v>70573.753575168928</v>
      </c>
      <c r="K53" s="214">
        <v>61118.774535839999</v>
      </c>
      <c r="L53" s="214">
        <v>64364.382695507433</v>
      </c>
      <c r="M53" s="214">
        <v>58607.605657237895</v>
      </c>
      <c r="N53" s="214">
        <v>777089.53677840589</v>
      </c>
    </row>
    <row r="54" spans="2:14" s="60" customFormat="1" ht="15" hidden="1" x14ac:dyDescent="0.25">
      <c r="B54" s="215" t="s">
        <v>122</v>
      </c>
      <c r="C54" s="214">
        <v>98310.341298133062</v>
      </c>
      <c r="D54" s="214">
        <v>102403.36644211382</v>
      </c>
      <c r="E54" s="214">
        <v>103705.88584434592</v>
      </c>
      <c r="F54" s="214">
        <v>110637.83471639232</v>
      </c>
      <c r="G54" s="214">
        <v>98007.398627374932</v>
      </c>
      <c r="H54" s="214">
        <v>103964.57558512228</v>
      </c>
      <c r="I54" s="214">
        <v>104910.28483469068</v>
      </c>
      <c r="J54" s="214">
        <v>97383.403232761979</v>
      </c>
      <c r="K54" s="214">
        <v>89676.43969124266</v>
      </c>
      <c r="L54" s="214">
        <v>92628.702163061447</v>
      </c>
      <c r="M54" s="214">
        <v>94467.871880199556</v>
      </c>
      <c r="N54" s="214">
        <v>1096096.1043154388</v>
      </c>
    </row>
    <row r="55" spans="2:14" s="60" customFormat="1" ht="15" hidden="1" x14ac:dyDescent="0.25">
      <c r="B55" s="215" t="s">
        <v>123</v>
      </c>
      <c r="C55" s="214">
        <v>334519.18536932149</v>
      </c>
      <c r="D55" s="214">
        <v>346326.30347268807</v>
      </c>
      <c r="E55" s="214">
        <v>363714.17918218591</v>
      </c>
      <c r="F55" s="214">
        <v>358423.66927461064</v>
      </c>
      <c r="G55" s="214">
        <v>351399.59989327425</v>
      </c>
      <c r="H55" s="214">
        <v>369708.05651672441</v>
      </c>
      <c r="I55" s="214">
        <v>383292.92856322473</v>
      </c>
      <c r="J55" s="214">
        <v>374954.82002710819</v>
      </c>
      <c r="K55" s="214">
        <v>345989.97972864</v>
      </c>
      <c r="L55" s="214">
        <v>385503.01830282831</v>
      </c>
      <c r="M55" s="214">
        <v>422913.30948419217</v>
      </c>
      <c r="N55" s="214">
        <v>4036745.0498147979</v>
      </c>
    </row>
    <row r="56" spans="2:14" s="60" customFormat="1" ht="15" hidden="1" x14ac:dyDescent="0.25">
      <c r="B56" s="215" t="s">
        <v>124</v>
      </c>
      <c r="C56" s="214">
        <v>88779.698387115641</v>
      </c>
      <c r="D56" s="214">
        <v>83330.079738462024</v>
      </c>
      <c r="E56" s="214">
        <v>80611.90128388071</v>
      </c>
      <c r="F56" s="214">
        <v>76089.656564008415</v>
      </c>
      <c r="G56" s="214">
        <v>66094.801598731981</v>
      </c>
      <c r="H56" s="214">
        <v>71686.591972041439</v>
      </c>
      <c r="I56" s="214">
        <v>73114.872769109686</v>
      </c>
      <c r="J56" s="214">
        <v>73450.075682524737</v>
      </c>
      <c r="K56" s="214">
        <v>64902.26987301062</v>
      </c>
      <c r="L56" s="214">
        <v>63642.039933444212</v>
      </c>
      <c r="M56" s="214">
        <v>65389.865224625522</v>
      </c>
      <c r="N56" s="214">
        <v>807091.85302695492</v>
      </c>
    </row>
    <row r="57" spans="2:14" s="60" customFormat="1" ht="15" hidden="1" x14ac:dyDescent="0.25">
      <c r="B57" s="215" t="s">
        <v>125</v>
      </c>
      <c r="C57" s="214">
        <v>200430.19623676917</v>
      </c>
      <c r="D57" s="214">
        <v>205336.71113601181</v>
      </c>
      <c r="E57" s="214">
        <v>216441.86946242113</v>
      </c>
      <c r="F57" s="214">
        <v>212755.44136290107</v>
      </c>
      <c r="G57" s="214">
        <v>223882.12608037563</v>
      </c>
      <c r="H57" s="214">
        <v>255166.31496450998</v>
      </c>
      <c r="I57" s="214">
        <v>290352.94698310533</v>
      </c>
      <c r="J57" s="214">
        <v>301677.51439308317</v>
      </c>
      <c r="K57" s="214">
        <v>284098.67094793409</v>
      </c>
      <c r="L57" s="214">
        <v>296223.93011647306</v>
      </c>
      <c r="M57" s="214">
        <v>296101.89018302906</v>
      </c>
      <c r="N57" s="214">
        <v>2782467.6118666138</v>
      </c>
    </row>
    <row r="58" spans="2:14" s="60" customFormat="1" ht="15" hidden="1" x14ac:dyDescent="0.25">
      <c r="B58" s="215" t="s">
        <v>126</v>
      </c>
      <c r="C58" s="214">
        <v>249769.12528950171</v>
      </c>
      <c r="D58" s="214">
        <v>260436.91271409806</v>
      </c>
      <c r="E58" s="214">
        <v>272127.79431186436</v>
      </c>
      <c r="F58" s="214">
        <v>280100.14099293877</v>
      </c>
      <c r="G58" s="214">
        <v>261133.16407814843</v>
      </c>
      <c r="H58" s="214">
        <v>251306.43527067054</v>
      </c>
      <c r="I58" s="214">
        <v>248460.42727368081</v>
      </c>
      <c r="J58" s="214">
        <v>236864.39631469143</v>
      </c>
      <c r="K58" s="214">
        <v>208271.06009980003</v>
      </c>
      <c r="L58" s="214">
        <v>229496.50582362726</v>
      </c>
      <c r="M58" s="214">
        <v>246512.94509151441</v>
      </c>
      <c r="N58" s="214">
        <v>2744478.9072605353</v>
      </c>
    </row>
    <row r="59" spans="2:14" s="60" customFormat="1" ht="15" hidden="1" x14ac:dyDescent="0.25">
      <c r="B59" s="215" t="s">
        <v>127</v>
      </c>
      <c r="C59" s="214">
        <v>3419.313544266493</v>
      </c>
      <c r="D59" s="214">
        <v>5492.5482574954094</v>
      </c>
      <c r="E59" s="214">
        <v>3494.5400307358796</v>
      </c>
      <c r="F59" s="214">
        <v>2692.07138349753</v>
      </c>
      <c r="G59" s="214">
        <v>2724.4869955261479</v>
      </c>
      <c r="H59" s="214">
        <v>1964.1384280079455</v>
      </c>
      <c r="I59" s="214">
        <v>2226.2154791617063</v>
      </c>
      <c r="J59" s="214">
        <v>2832.8914853621623</v>
      </c>
      <c r="K59" s="214">
        <v>3607.2505024134157</v>
      </c>
      <c r="L59" s="214">
        <v>3257.8818635607322</v>
      </c>
      <c r="M59" s="214">
        <v>2656.8119800332779</v>
      </c>
      <c r="N59" s="214">
        <v>34368.149950060702</v>
      </c>
    </row>
    <row r="60" spans="2:14" s="60" customFormat="1" ht="15" hidden="1" x14ac:dyDescent="0.25">
      <c r="B60" s="215" t="s">
        <v>128</v>
      </c>
      <c r="C60" s="214">
        <v>4108.6457731505634</v>
      </c>
      <c r="D60" s="214">
        <v>4099.3417926377087</v>
      </c>
      <c r="E60" s="214">
        <v>3983.6307631855429</v>
      </c>
      <c r="F60" s="214">
        <v>4198.8770947767334</v>
      </c>
      <c r="G60" s="214">
        <v>5668.5415974998396</v>
      </c>
      <c r="H60" s="214">
        <v>5578.4376349689737</v>
      </c>
      <c r="I60" s="214">
        <v>5637.8772629416217</v>
      </c>
      <c r="J60" s="214">
        <v>5263.2412833145481</v>
      </c>
      <c r="K60" s="214">
        <v>4734.7814206103567</v>
      </c>
      <c r="L60" s="214">
        <v>5313.6772046589003</v>
      </c>
      <c r="M60" s="214">
        <v>4216.0432612312807</v>
      </c>
      <c r="N60" s="214">
        <v>52803.095088976079</v>
      </c>
    </row>
    <row r="61" spans="2:14" s="60" customFormat="1" ht="15" hidden="1" x14ac:dyDescent="0.25">
      <c r="B61" s="215" t="s">
        <v>129</v>
      </c>
      <c r="C61" s="214">
        <v>131016.5736903535</v>
      </c>
      <c r="D61" s="214">
        <v>130432.01287543647</v>
      </c>
      <c r="E61" s="214">
        <v>123956.546676579</v>
      </c>
      <c r="F61" s="214">
        <v>127054.31135645795</v>
      </c>
      <c r="G61" s="214">
        <v>119034.91681166038</v>
      </c>
      <c r="H61" s="214">
        <v>123251.61705524966</v>
      </c>
      <c r="I61" s="214">
        <v>125981.0210572411</v>
      </c>
      <c r="J61" s="214">
        <v>126957.09256394851</v>
      </c>
      <c r="K61" s="214">
        <v>121807.65305086071</v>
      </c>
      <c r="L61" s="214">
        <v>125584.81863560717</v>
      </c>
      <c r="M61" s="214">
        <v>119824.36938435931</v>
      </c>
      <c r="N61" s="214">
        <v>1374900.9331577537</v>
      </c>
    </row>
    <row r="62" spans="2:14" s="60" customFormat="1" ht="15" hidden="1" x14ac:dyDescent="0.25">
      <c r="B62" s="215" t="s">
        <v>130</v>
      </c>
      <c r="C62" s="214">
        <v>7262.5276947590828</v>
      </c>
      <c r="D62" s="214">
        <v>10304.261075156388</v>
      </c>
      <c r="E62" s="214">
        <v>11253.171404976019</v>
      </c>
      <c r="F62" s="214">
        <v>8787.9611505808371</v>
      </c>
      <c r="G62" s="214">
        <v>9034.4341900862637</v>
      </c>
      <c r="H62" s="214">
        <v>7035.6972499213289</v>
      </c>
      <c r="I62" s="214">
        <v>7312.5206901087431</v>
      </c>
      <c r="J62" s="214">
        <v>6690.8495723450342</v>
      </c>
      <c r="K62" s="214">
        <v>5953.4349609807505</v>
      </c>
      <c r="L62" s="214">
        <v>7677.2462562396004</v>
      </c>
      <c r="M62" s="214">
        <v>8112.3128119800331</v>
      </c>
      <c r="N62" s="214">
        <v>89424.417057134095</v>
      </c>
    </row>
    <row r="63" spans="2:14" s="60" customFormat="1" ht="15" hidden="1" x14ac:dyDescent="0.25">
      <c r="B63" s="215" t="s">
        <v>148</v>
      </c>
      <c r="C63" s="214"/>
      <c r="D63" s="214"/>
      <c r="E63" s="214">
        <v>27.971981398632369</v>
      </c>
      <c r="F63" s="214"/>
      <c r="G63" s="214"/>
      <c r="H63" s="214"/>
      <c r="I63" s="214">
        <v>2</v>
      </c>
      <c r="J63" s="214"/>
      <c r="K63" s="214">
        <v>0</v>
      </c>
      <c r="L63" s="214"/>
      <c r="M63" s="214">
        <v>4</v>
      </c>
      <c r="N63" s="214">
        <v>33.971981398632366</v>
      </c>
    </row>
    <row r="64" spans="2:14" s="60" customFormat="1" ht="15" hidden="1" x14ac:dyDescent="0.25">
      <c r="B64" s="213" t="s">
        <v>186</v>
      </c>
      <c r="C64" s="214"/>
      <c r="D64" s="214"/>
      <c r="E64" s="214"/>
      <c r="F64" s="214"/>
      <c r="G64" s="214"/>
      <c r="H64" s="214"/>
      <c r="I64" s="214"/>
      <c r="J64" s="214"/>
      <c r="K64" s="214"/>
      <c r="L64" s="214"/>
      <c r="M64" s="214"/>
      <c r="N64" s="214"/>
    </row>
    <row r="65" spans="2:14" s="60" customFormat="1" ht="15" hidden="1" x14ac:dyDescent="0.25">
      <c r="B65" s="215" t="s">
        <v>117</v>
      </c>
      <c r="C65" s="214">
        <v>8.1523641649054923</v>
      </c>
      <c r="D65" s="214">
        <v>7.8466772410034675</v>
      </c>
      <c r="E65" s="214">
        <v>7.8741489111488701</v>
      </c>
      <c r="F65" s="214">
        <v>7.8905731852374483</v>
      </c>
      <c r="G65" s="214">
        <v>7.745283556807804</v>
      </c>
      <c r="H65" s="214">
        <v>8.0402483621359924</v>
      </c>
      <c r="I65" s="214">
        <v>8.7968367104306697</v>
      </c>
      <c r="J65" s="214">
        <v>8.7369108963178803</v>
      </c>
      <c r="K65" s="214">
        <v>8.1928080908999679</v>
      </c>
      <c r="L65" s="214">
        <v>8.6448922459078119</v>
      </c>
      <c r="M65" s="214">
        <v>8.8220160729655959</v>
      </c>
      <c r="N65" s="214">
        <v>90.742759437761009</v>
      </c>
    </row>
    <row r="66" spans="2:14" s="60" customFormat="1" ht="15" hidden="1" x14ac:dyDescent="0.25">
      <c r="B66" s="215" t="s">
        <v>118</v>
      </c>
      <c r="C66" s="214">
        <v>9.2101231120228277</v>
      </c>
      <c r="D66" s="214">
        <v>10.973414969081352</v>
      </c>
      <c r="E66" s="214">
        <v>9.5396951841874298</v>
      </c>
      <c r="F66" s="214">
        <v>9.6374723091362107</v>
      </c>
      <c r="G66" s="214">
        <v>8.6240213242093873</v>
      </c>
      <c r="H66" s="214">
        <v>9.6987383038766257</v>
      </c>
      <c r="I66" s="214">
        <v>8.449588300885603</v>
      </c>
      <c r="J66" s="214">
        <v>8.3148860592506697</v>
      </c>
      <c r="K66" s="214">
        <v>7.331417670489822</v>
      </c>
      <c r="L66" s="214">
        <v>7.4530858034616054</v>
      </c>
      <c r="M66" s="214">
        <v>7.212138908291279</v>
      </c>
      <c r="N66" s="214">
        <v>96.444581944892818</v>
      </c>
    </row>
    <row r="67" spans="2:14" s="60" customFormat="1" ht="15" hidden="1" x14ac:dyDescent="0.25">
      <c r="B67" s="215" t="s">
        <v>119</v>
      </c>
      <c r="C67" s="214">
        <v>9.6331069009495405</v>
      </c>
      <c r="D67" s="214">
        <v>10.441912368772753</v>
      </c>
      <c r="E67" s="214">
        <v>10.038631032685778</v>
      </c>
      <c r="F67" s="214">
        <v>10.668166463692639</v>
      </c>
      <c r="G67" s="214">
        <v>10.243134292949357</v>
      </c>
      <c r="H67" s="214">
        <v>11.505465724905422</v>
      </c>
      <c r="I67" s="214">
        <v>12.609886609705677</v>
      </c>
      <c r="J67" s="214">
        <v>13.653567959974517</v>
      </c>
      <c r="K67" s="214">
        <v>12.642877054189105</v>
      </c>
      <c r="L67" s="214">
        <v>13.477620743930371</v>
      </c>
      <c r="M67" s="214">
        <v>12.201430067401606</v>
      </c>
      <c r="N67" s="214">
        <v>127.11579921915677</v>
      </c>
    </row>
    <row r="68" spans="2:14" s="60" customFormat="1" ht="15" hidden="1" x14ac:dyDescent="0.25">
      <c r="B68" s="215" t="s">
        <v>120</v>
      </c>
      <c r="C68" s="214">
        <v>6.5587024811774493</v>
      </c>
      <c r="D68" s="214">
        <v>5.7307507557384714</v>
      </c>
      <c r="E68" s="214">
        <v>5.6969047824920249</v>
      </c>
      <c r="F68" s="214">
        <v>5.8017082971987239</v>
      </c>
      <c r="G68" s="214">
        <v>6.0213851281716844</v>
      </c>
      <c r="H68" s="214">
        <v>5.4953610211377653</v>
      </c>
      <c r="I68" s="214">
        <v>6.0601443411698037</v>
      </c>
      <c r="J68" s="214">
        <v>6.4089020590663059</v>
      </c>
      <c r="K68" s="214">
        <v>6.2195987835981912</v>
      </c>
      <c r="L68" s="214">
        <v>6.0949068489396687</v>
      </c>
      <c r="M68" s="214">
        <v>6.2204836910893855</v>
      </c>
      <c r="N68" s="214">
        <v>66.308848189779468</v>
      </c>
    </row>
    <row r="69" spans="2:14" s="60" customFormat="1" ht="15" hidden="1" x14ac:dyDescent="0.25">
      <c r="B69" s="215" t="s">
        <v>121</v>
      </c>
      <c r="C69" s="214">
        <v>9.3182487874483453</v>
      </c>
      <c r="D69" s="214">
        <v>9.0618690244554365</v>
      </c>
      <c r="E69" s="214">
        <v>8.5944030039377211</v>
      </c>
      <c r="F69" s="214">
        <v>8.2185040749475142</v>
      </c>
      <c r="G69" s="214">
        <v>7.5586374192146097</v>
      </c>
      <c r="H69" s="214">
        <v>7.8440303206152802</v>
      </c>
      <c r="I69" s="214">
        <v>7.8372206784173679</v>
      </c>
      <c r="J69" s="214">
        <v>7.683720980156604</v>
      </c>
      <c r="K69" s="214">
        <v>6.6236045567931834</v>
      </c>
      <c r="L69" s="214">
        <v>6.960472022776738</v>
      </c>
      <c r="M69" s="214">
        <v>6.3175017261452036</v>
      </c>
      <c r="N69" s="214">
        <v>86.018212594908022</v>
      </c>
    </row>
    <row r="70" spans="2:14" s="60" customFormat="1" ht="15" hidden="1" x14ac:dyDescent="0.25">
      <c r="B70" s="215" t="s">
        <v>122</v>
      </c>
      <c r="C70" s="214">
        <v>5.8194510939540383</v>
      </c>
      <c r="D70" s="214">
        <v>5.9910093025272086</v>
      </c>
      <c r="E70" s="214">
        <v>6.0078260582425917</v>
      </c>
      <c r="F70" s="214">
        <v>6.366834605942099</v>
      </c>
      <c r="G70" s="214">
        <v>5.5783868754890999</v>
      </c>
      <c r="H70" s="214">
        <v>5.8674434113134284</v>
      </c>
      <c r="I70" s="214">
        <v>5.8825003510617266</v>
      </c>
      <c r="J70" s="214">
        <v>5.4748357221499573</v>
      </c>
      <c r="K70" s="214">
        <v>5.0487300721571255</v>
      </c>
      <c r="L70" s="214">
        <v>5.2378019529003135</v>
      </c>
      <c r="M70" s="214">
        <v>5.3351381389814492</v>
      </c>
      <c r="N70" s="214">
        <v>62.609957584719041</v>
      </c>
    </row>
    <row r="71" spans="2:14" s="60" customFormat="1" ht="15" hidden="1" x14ac:dyDescent="0.25">
      <c r="B71" s="215" t="s">
        <v>123</v>
      </c>
      <c r="C71" s="214">
        <v>9.2504667552196143</v>
      </c>
      <c r="D71" s="214">
        <v>9.5030455722364451</v>
      </c>
      <c r="E71" s="214">
        <v>9.8919376951393438</v>
      </c>
      <c r="F71" s="214">
        <v>10.39138384086805</v>
      </c>
      <c r="G71" s="214">
        <v>10.176984150510011</v>
      </c>
      <c r="H71" s="214">
        <v>10.656741667366251</v>
      </c>
      <c r="I71" s="214">
        <v>10.973852890575621</v>
      </c>
      <c r="J71" s="214">
        <v>10.643685103541115</v>
      </c>
      <c r="K71" s="214">
        <v>9.7386842459128964</v>
      </c>
      <c r="L71" s="214">
        <v>10.799399717834717</v>
      </c>
      <c r="M71" s="214">
        <v>11.762945514749577</v>
      </c>
      <c r="N71" s="214">
        <v>113.78912715395364</v>
      </c>
    </row>
    <row r="72" spans="2:14" s="60" customFormat="1" ht="15" hidden="1" x14ac:dyDescent="0.25">
      <c r="B72" s="215" t="s">
        <v>124</v>
      </c>
      <c r="C72" s="214">
        <v>9.2792389270637781</v>
      </c>
      <c r="D72" s="214">
        <v>8.6625860209886412</v>
      </c>
      <c r="E72" s="214">
        <v>8.3038630526242692</v>
      </c>
      <c r="F72" s="214">
        <v>7.8709331369030728</v>
      </c>
      <c r="G72" s="214">
        <v>6.7913428125123421</v>
      </c>
      <c r="H72" s="214">
        <v>7.355067121593887</v>
      </c>
      <c r="I72" s="214">
        <v>7.4813528905617508</v>
      </c>
      <c r="J72" s="214">
        <v>7.4461207456648593</v>
      </c>
      <c r="K72" s="214">
        <v>6.6035249861941931</v>
      </c>
      <c r="L72" s="214">
        <v>6.4712405774293043</v>
      </c>
      <c r="M72" s="214">
        <v>6.6411493147156166</v>
      </c>
      <c r="N72" s="214">
        <v>82.906419586251701</v>
      </c>
    </row>
    <row r="73" spans="2:14" s="60" customFormat="1" ht="15" hidden="1" x14ac:dyDescent="0.25">
      <c r="B73" s="215" t="s">
        <v>125</v>
      </c>
      <c r="C73" s="214">
        <v>11.86478972957441</v>
      </c>
      <c r="D73" s="214">
        <v>12.105281624509056</v>
      </c>
      <c r="E73" s="214">
        <v>12.702241092980795</v>
      </c>
      <c r="F73" s="214">
        <v>10.949570392197717</v>
      </c>
      <c r="G73" s="214">
        <v>11.494960455533318</v>
      </c>
      <c r="H73" s="214">
        <v>13.070517809869088</v>
      </c>
      <c r="I73" s="214">
        <v>14.831998202253651</v>
      </c>
      <c r="J73" s="214">
        <v>15.381604338416276</v>
      </c>
      <c r="K73" s="214">
        <v>14.414789823564082</v>
      </c>
      <c r="L73" s="214">
        <v>15.001754416074538</v>
      </c>
      <c r="M73" s="214">
        <v>14.928517896929051</v>
      </c>
      <c r="N73" s="214">
        <v>146.74602578190201</v>
      </c>
    </row>
    <row r="74" spans="2:14" s="60" customFormat="1" ht="15" hidden="1" x14ac:dyDescent="0.25">
      <c r="B74" s="215" t="s">
        <v>126</v>
      </c>
      <c r="C74" s="214">
        <v>10.108545129498223</v>
      </c>
      <c r="D74" s="214">
        <v>10.418259961713044</v>
      </c>
      <c r="E74" s="214">
        <v>10.737182601364449</v>
      </c>
      <c r="F74" s="214">
        <v>10.956546986026527</v>
      </c>
      <c r="G74" s="214">
        <v>10.141085874036152</v>
      </c>
      <c r="H74" s="214">
        <v>9.662685378396354</v>
      </c>
      <c r="I74" s="214">
        <v>9.4405735430634934</v>
      </c>
      <c r="J74" s="214">
        <v>8.8796562287991208</v>
      </c>
      <c r="K74" s="214">
        <v>7.71427510878482</v>
      </c>
      <c r="L74" s="214">
        <v>8.4188605679595536</v>
      </c>
      <c r="M74" s="214">
        <v>8.9410687237388711</v>
      </c>
      <c r="N74" s="214">
        <v>105.4187401033806</v>
      </c>
    </row>
    <row r="75" spans="2:14" s="60" customFormat="1" ht="15" hidden="1" x14ac:dyDescent="0.25">
      <c r="B75" s="215" t="s">
        <v>127</v>
      </c>
      <c r="C75" s="214">
        <v>5.4181505570034041</v>
      </c>
      <c r="D75" s="214">
        <v>8.5597709998837548</v>
      </c>
      <c r="E75" s="214">
        <v>5.3717568736961852</v>
      </c>
      <c r="F75" s="214">
        <v>4.1071043751974239</v>
      </c>
      <c r="G75" s="214">
        <v>4.1390417727339193</v>
      </c>
      <c r="H75" s="214">
        <v>2.9776456245155534</v>
      </c>
      <c r="I75" s="214">
        <v>3.3547222324701558</v>
      </c>
      <c r="J75" s="214">
        <v>4.2333078080281448</v>
      </c>
      <c r="K75" s="214">
        <v>5.3551222372277865</v>
      </c>
      <c r="L75" s="214">
        <v>4.7869268131410641</v>
      </c>
      <c r="M75" s="214">
        <v>3.894979094391064</v>
      </c>
      <c r="N75" s="214">
        <v>52.198528388288452</v>
      </c>
    </row>
    <row r="76" spans="2:14" s="60" customFormat="1" ht="15" hidden="1" x14ac:dyDescent="0.25">
      <c r="B76" s="215" t="s">
        <v>128</v>
      </c>
      <c r="C76" s="214">
        <v>6.1373773306015682</v>
      </c>
      <c r="D76" s="214">
        <v>6.0463383065878187</v>
      </c>
      <c r="E76" s="214">
        <v>5.8161773969836625</v>
      </c>
      <c r="F76" s="214">
        <v>6.1167506047758868</v>
      </c>
      <c r="G76" s="214">
        <v>8.2419205816772028</v>
      </c>
      <c r="H76" s="214">
        <v>8.0808918631295477</v>
      </c>
      <c r="I76" s="214">
        <v>8.1527705460531994</v>
      </c>
      <c r="J76" s="214">
        <v>6.5585890623599514</v>
      </c>
      <c r="K76" s="214">
        <v>6.8827950825506274</v>
      </c>
      <c r="L76" s="214">
        <v>7.7498108803787629</v>
      </c>
      <c r="M76" s="214">
        <v>6.1696418413781471</v>
      </c>
      <c r="N76" s="214">
        <v>75.953063496476375</v>
      </c>
    </row>
    <row r="77" spans="2:14" s="60" customFormat="1" ht="15" hidden="1" x14ac:dyDescent="0.25">
      <c r="B77" s="215" t="s">
        <v>129</v>
      </c>
      <c r="C77" s="214">
        <v>10.722112372783887</v>
      </c>
      <c r="D77" s="214">
        <v>10.583353239902973</v>
      </c>
      <c r="E77" s="214">
        <v>9.9525527713628748</v>
      </c>
      <c r="F77" s="214">
        <v>10.146324224987122</v>
      </c>
      <c r="G77" s="214">
        <v>9.4800459218619686</v>
      </c>
      <c r="H77" s="214">
        <v>9.7609356132190452</v>
      </c>
      <c r="I77" s="214">
        <v>9.9476462618844774</v>
      </c>
      <c r="J77" s="214">
        <v>11.173998582582238</v>
      </c>
      <c r="K77" s="214">
        <v>9.5799810363575357</v>
      </c>
      <c r="L77" s="214">
        <v>9.8760569099199564</v>
      </c>
      <c r="M77" s="214">
        <v>9.3833517269419939</v>
      </c>
      <c r="N77" s="214">
        <v>110.60635866180408</v>
      </c>
    </row>
    <row r="78" spans="2:14" s="60" customFormat="1" ht="15" hidden="1" x14ac:dyDescent="0.25">
      <c r="B78" s="215" t="s">
        <v>130</v>
      </c>
      <c r="C78" s="214">
        <v>8.777720200293313</v>
      </c>
      <c r="D78" s="214">
        <v>12.314439372171183</v>
      </c>
      <c r="E78" s="214">
        <v>13.384244232244582</v>
      </c>
      <c r="F78" s="214">
        <v>10.472187330695617</v>
      </c>
      <c r="G78" s="214">
        <v>10.789831950037936</v>
      </c>
      <c r="H78" s="214">
        <v>8.4472951823028151</v>
      </c>
      <c r="I78" s="214">
        <v>8.8171390109021655</v>
      </c>
      <c r="J78" s="214">
        <v>8.1282219713497739</v>
      </c>
      <c r="K78" s="214">
        <v>7.2225925320000686</v>
      </c>
      <c r="L78" s="214">
        <v>9.3474141796097268</v>
      </c>
      <c r="M78" s="214">
        <v>9.8929558236312438</v>
      </c>
      <c r="N78" s="214">
        <v>107.59404178523842</v>
      </c>
    </row>
    <row r="79" spans="2:14" s="60" customFormat="1" ht="15" hidden="1" x14ac:dyDescent="0.25">
      <c r="B79" s="215" t="s">
        <v>148</v>
      </c>
      <c r="C79" s="214"/>
      <c r="D79" s="214"/>
      <c r="E79" s="214">
        <v>0</v>
      </c>
      <c r="F79" s="214"/>
      <c r="G79" s="214"/>
      <c r="H79" s="214"/>
      <c r="I79" s="214"/>
      <c r="J79" s="214"/>
      <c r="K79" s="214"/>
      <c r="L79" s="214"/>
      <c r="M79" s="214"/>
      <c r="N79" s="214">
        <v>0</v>
      </c>
    </row>
    <row r="80" spans="2:14" s="60" customFormat="1" ht="15" hidden="1" x14ac:dyDescent="0.25">
      <c r="B80" s="213" t="s">
        <v>181</v>
      </c>
      <c r="C80" s="214">
        <v>44768</v>
      </c>
      <c r="D80" s="214">
        <v>46206</v>
      </c>
      <c r="E80" s="214">
        <v>47638</v>
      </c>
      <c r="F80" s="214">
        <v>48774</v>
      </c>
      <c r="G80" s="214">
        <v>47382</v>
      </c>
      <c r="H80" s="214">
        <v>49861</v>
      </c>
      <c r="I80" s="214">
        <v>52801</v>
      </c>
      <c r="J80" s="214">
        <v>52446</v>
      </c>
      <c r="K80" s="214">
        <v>48589</v>
      </c>
      <c r="L80" s="214">
        <v>51511</v>
      </c>
      <c r="M80" s="214">
        <v>54048</v>
      </c>
      <c r="N80" s="214">
        <v>544024</v>
      </c>
    </row>
    <row r="81" spans="2:14" s="60" customFormat="1" ht="15" hidden="1" x14ac:dyDescent="0.25">
      <c r="B81" s="213" t="s">
        <v>182</v>
      </c>
      <c r="C81" s="214">
        <v>893532.59999999974</v>
      </c>
      <c r="D81" s="214">
        <v>901138.14999999956</v>
      </c>
      <c r="E81" s="214">
        <v>942466.91000000038</v>
      </c>
      <c r="F81" s="214">
        <v>1040240.2200000002</v>
      </c>
      <c r="G81" s="214">
        <v>1078184.1000000015</v>
      </c>
      <c r="H81" s="214">
        <v>1223770.2100000018</v>
      </c>
      <c r="I81" s="214">
        <v>1712571.5300000003</v>
      </c>
      <c r="J81" s="214">
        <v>2308343.2499999977</v>
      </c>
      <c r="K81" s="214">
        <v>2087713.7899999979</v>
      </c>
      <c r="L81" s="214">
        <v>2369297.3599999989</v>
      </c>
      <c r="M81" s="214">
        <v>2668123.4599999953</v>
      </c>
      <c r="N81" s="214">
        <v>17225381.579999991</v>
      </c>
    </row>
    <row r="82" spans="2:14" s="60" customFormat="1" ht="15" hidden="1" x14ac:dyDescent="0.25">
      <c r="B82" s="213" t="s">
        <v>184</v>
      </c>
      <c r="C82" s="214">
        <v>1437317.7631172771</v>
      </c>
      <c r="D82" s="214">
        <v>1464331.0233849094</v>
      </c>
      <c r="E82" s="214">
        <v>1486667.8372829875</v>
      </c>
      <c r="F82" s="214">
        <v>1489808.9706926898</v>
      </c>
      <c r="G82" s="214">
        <v>1435885.5801355646</v>
      </c>
      <c r="H82" s="214">
        <v>1498496.1046618319</v>
      </c>
      <c r="I82" s="214">
        <v>1566319.7543693758</v>
      </c>
      <c r="J82" s="214">
        <v>1557413.7409013666</v>
      </c>
      <c r="K82" s="214">
        <v>1435862.9853563367</v>
      </c>
      <c r="L82" s="214">
        <v>1527161.9850249584</v>
      </c>
      <c r="M82" s="214">
        <v>1569559.1247920131</v>
      </c>
      <c r="N82" s="214">
        <v>16468824.86971931</v>
      </c>
    </row>
    <row r="83" spans="2:14" s="60" customFormat="1" ht="15" hidden="1" x14ac:dyDescent="0.25">
      <c r="B83" s="213" t="s">
        <v>187</v>
      </c>
      <c r="C83" s="214">
        <v>120.25039754249589</v>
      </c>
      <c r="D83" s="214">
        <v>128.23870875957161</v>
      </c>
      <c r="E83" s="214">
        <v>123.91156468909058</v>
      </c>
      <c r="F83" s="214">
        <v>119.59405982780605</v>
      </c>
      <c r="G83" s="214">
        <v>117.02606211574481</v>
      </c>
      <c r="H83" s="214">
        <v>118.46306740437707</v>
      </c>
      <c r="I83" s="214">
        <v>122.63623256943535</v>
      </c>
      <c r="J83" s="214">
        <v>122.71800751765743</v>
      </c>
      <c r="K83" s="214">
        <v>113.57080128071941</v>
      </c>
      <c r="L83" s="214">
        <v>120.32024368026413</v>
      </c>
      <c r="M83" s="214">
        <v>117.72331854135008</v>
      </c>
      <c r="N83" s="214">
        <v>1324.4524639285125</v>
      </c>
    </row>
    <row r="84" spans="2:14" s="60" customFormat="1" ht="15" hidden="1" x14ac:dyDescent="0.25">
      <c r="B84"/>
      <c r="C84"/>
      <c r="D84"/>
      <c r="E84"/>
      <c r="F84"/>
      <c r="G84"/>
      <c r="H84"/>
      <c r="I84"/>
      <c r="J84"/>
      <c r="K84"/>
      <c r="L84"/>
      <c r="M84"/>
      <c r="N84"/>
    </row>
    <row r="85" spans="2:14" s="60" customFormat="1" ht="15" hidden="1" x14ac:dyDescent="0.25">
      <c r="B85"/>
      <c r="C85"/>
      <c r="D85"/>
      <c r="E85"/>
      <c r="F85"/>
      <c r="G85"/>
      <c r="H85"/>
      <c r="I85"/>
      <c r="J85"/>
      <c r="K85"/>
      <c r="L85"/>
      <c r="M85"/>
      <c r="N85"/>
    </row>
    <row r="86" spans="2:14" s="60" customFormat="1" ht="18.75" x14ac:dyDescent="0.25">
      <c r="B86" s="173" t="s">
        <v>170</v>
      </c>
      <c r="C86" s="92"/>
      <c r="D86" s="109"/>
      <c r="E86" s="92"/>
      <c r="F86" s="92"/>
      <c r="G86" s="109"/>
      <c r="H86" s="92"/>
      <c r="I86" s="109"/>
      <c r="J86" s="92"/>
      <c r="K86" s="92"/>
      <c r="L86" s="93"/>
      <c r="M86" s="81"/>
      <c r="N86" s="81"/>
    </row>
    <row r="87" spans="2:14" s="60" customFormat="1" ht="15" x14ac:dyDescent="0.25">
      <c r="B87" s="65"/>
      <c r="C87" s="97"/>
      <c r="D87" s="97"/>
      <c r="E87" s="97"/>
      <c r="F87" s="97"/>
      <c r="G87" s="97"/>
      <c r="H87" s="97"/>
      <c r="I87" s="97"/>
      <c r="J87" s="97"/>
      <c r="K87" s="97"/>
      <c r="L87" s="97"/>
      <c r="M87" s="81"/>
      <c r="N87" s="81"/>
    </row>
    <row r="88" spans="2:14" s="60" customFormat="1" ht="12.75" x14ac:dyDescent="0.2">
      <c r="B88" s="70"/>
      <c r="C88" s="98" t="s">
        <v>14</v>
      </c>
      <c r="D88" s="98" t="s">
        <v>15</v>
      </c>
      <c r="E88" s="98" t="s">
        <v>16</v>
      </c>
      <c r="F88" s="98" t="s">
        <v>17</v>
      </c>
      <c r="G88" s="98" t="s">
        <v>105</v>
      </c>
      <c r="H88" s="323" t="s">
        <v>163</v>
      </c>
      <c r="I88" s="323" t="s">
        <v>168</v>
      </c>
      <c r="J88" s="323" t="s">
        <v>171</v>
      </c>
      <c r="K88" s="324" t="s">
        <v>175</v>
      </c>
      <c r="L88" s="324" t="s">
        <v>189</v>
      </c>
      <c r="M88" s="191" t="s">
        <v>190</v>
      </c>
    </row>
    <row r="89" spans="2:14" s="60" customFormat="1" ht="15" x14ac:dyDescent="0.25">
      <c r="B89" s="71"/>
      <c r="C89" s="99"/>
      <c r="D89" s="99"/>
      <c r="E89" s="99"/>
      <c r="F89" s="99"/>
      <c r="G89" s="99"/>
      <c r="H89" s="99"/>
      <c r="I89" s="99"/>
      <c r="J89" s="100"/>
      <c r="K89" s="220"/>
      <c r="L89" s="325"/>
      <c r="M89" s="81"/>
    </row>
    <row r="90" spans="2:14" s="60" customFormat="1" ht="12.75" x14ac:dyDescent="0.2">
      <c r="B90" s="175" t="s">
        <v>88</v>
      </c>
      <c r="C90" s="176">
        <f t="shared" ref="C90:I90" si="0">SUM(C92:C106)</f>
        <v>44768</v>
      </c>
      <c r="D90" s="176">
        <f t="shared" si="0"/>
        <v>46206</v>
      </c>
      <c r="E90" s="176">
        <f t="shared" si="0"/>
        <v>47638</v>
      </c>
      <c r="F90" s="176">
        <f t="shared" si="0"/>
        <v>48774</v>
      </c>
      <c r="G90" s="176">
        <f t="shared" si="0"/>
        <v>47382</v>
      </c>
      <c r="H90" s="176">
        <f t="shared" si="0"/>
        <v>49861</v>
      </c>
      <c r="I90" s="176">
        <f t="shared" si="0"/>
        <v>52801</v>
      </c>
      <c r="J90" s="176">
        <f>SUM(J92:J106)</f>
        <v>52446</v>
      </c>
      <c r="K90" s="188">
        <f>SUM(K92:K106)</f>
        <v>48589</v>
      </c>
      <c r="L90" s="188">
        <f>SUM(L92:L106)</f>
        <v>51511</v>
      </c>
      <c r="M90" s="188">
        <f>SUM(M92:M106)</f>
        <v>54048</v>
      </c>
    </row>
    <row r="91" spans="2:14" s="60" customFormat="1" ht="15" x14ac:dyDescent="0.25">
      <c r="B91" s="72"/>
      <c r="C91" s="100"/>
      <c r="D91" s="100"/>
      <c r="E91" s="100"/>
      <c r="F91" s="100"/>
      <c r="G91" s="100"/>
      <c r="H91" s="100"/>
      <c r="I91" s="100"/>
      <c r="J91" s="100"/>
      <c r="K91" s="221"/>
      <c r="L91" s="100"/>
      <c r="M91" s="81"/>
    </row>
    <row r="92" spans="2:14" s="60" customFormat="1" ht="12.75" x14ac:dyDescent="0.2">
      <c r="B92" s="169" t="s">
        <v>89</v>
      </c>
      <c r="C92" s="103">
        <f>C17</f>
        <v>2990</v>
      </c>
      <c r="D92" s="103">
        <f t="shared" ref="D92:K92" si="1">D17</f>
        <v>2886</v>
      </c>
      <c r="E92" s="103">
        <f t="shared" si="1"/>
        <v>2780</v>
      </c>
      <c r="F92" s="103">
        <f t="shared" si="1"/>
        <v>2849</v>
      </c>
      <c r="G92" s="103">
        <f t="shared" si="1"/>
        <v>2767</v>
      </c>
      <c r="H92" s="103">
        <f t="shared" si="1"/>
        <v>2928</v>
      </c>
      <c r="I92" s="103">
        <f t="shared" si="1"/>
        <v>3143</v>
      </c>
      <c r="J92" s="103">
        <f t="shared" si="1"/>
        <v>3138</v>
      </c>
      <c r="K92" s="103">
        <f t="shared" si="1"/>
        <v>2975</v>
      </c>
      <c r="L92" s="190">
        <f>L17</f>
        <v>3150</v>
      </c>
      <c r="M92" s="190">
        <f>M17</f>
        <v>3253</v>
      </c>
    </row>
    <row r="93" spans="2:14" s="60" customFormat="1" ht="12.75" x14ac:dyDescent="0.2">
      <c r="B93" s="169" t="s">
        <v>90</v>
      </c>
      <c r="C93" s="103">
        <f t="shared" ref="C93:L106" si="2">C18</f>
        <v>972</v>
      </c>
      <c r="D93" s="103">
        <f t="shared" si="2"/>
        <v>1285</v>
      </c>
      <c r="E93" s="103">
        <f t="shared" si="2"/>
        <v>1232</v>
      </c>
      <c r="F93" s="103">
        <f t="shared" si="2"/>
        <v>1228</v>
      </c>
      <c r="G93" s="103">
        <f t="shared" si="2"/>
        <v>1052</v>
      </c>
      <c r="H93" s="103">
        <f t="shared" si="2"/>
        <v>1220</v>
      </c>
      <c r="I93" s="103">
        <f t="shared" si="2"/>
        <v>1096</v>
      </c>
      <c r="J93" s="103">
        <f t="shared" si="2"/>
        <v>1054</v>
      </c>
      <c r="K93" s="103">
        <f t="shared" si="2"/>
        <v>939</v>
      </c>
      <c r="L93" s="190">
        <f t="shared" si="2"/>
        <v>946</v>
      </c>
      <c r="M93" s="190">
        <f t="shared" ref="M93" si="3">M18</f>
        <v>926</v>
      </c>
    </row>
    <row r="94" spans="2:14" s="60" customFormat="1" ht="12.75" x14ac:dyDescent="0.2">
      <c r="B94" s="169" t="s">
        <v>91</v>
      </c>
      <c r="C94" s="103">
        <f t="shared" si="2"/>
        <v>1836</v>
      </c>
      <c r="D94" s="103">
        <f t="shared" si="2"/>
        <v>1986</v>
      </c>
      <c r="E94" s="103">
        <f t="shared" si="2"/>
        <v>1941</v>
      </c>
      <c r="F94" s="103">
        <f t="shared" si="2"/>
        <v>2212</v>
      </c>
      <c r="G94" s="103">
        <f t="shared" si="2"/>
        <v>2130</v>
      </c>
      <c r="H94" s="103">
        <f t="shared" si="2"/>
        <v>2467</v>
      </c>
      <c r="I94" s="103">
        <f t="shared" si="2"/>
        <v>2763</v>
      </c>
      <c r="J94" s="103">
        <f t="shared" si="2"/>
        <v>2779</v>
      </c>
      <c r="K94" s="103">
        <f t="shared" si="2"/>
        <v>2377</v>
      </c>
      <c r="L94" s="190">
        <f t="shared" si="2"/>
        <v>2494</v>
      </c>
      <c r="M94" s="190">
        <f t="shared" ref="M94" si="4">M19</f>
        <v>2243</v>
      </c>
    </row>
    <row r="95" spans="2:14" s="60" customFormat="1" ht="12.75" x14ac:dyDescent="0.2">
      <c r="B95" s="169" t="s">
        <v>92</v>
      </c>
      <c r="C95" s="103">
        <f t="shared" si="2"/>
        <v>2124</v>
      </c>
      <c r="D95" s="103">
        <f t="shared" si="2"/>
        <v>1847</v>
      </c>
      <c r="E95" s="103">
        <f t="shared" si="2"/>
        <v>1834</v>
      </c>
      <c r="F95" s="103">
        <f t="shared" si="2"/>
        <v>1896</v>
      </c>
      <c r="G95" s="103">
        <f t="shared" si="2"/>
        <v>1967</v>
      </c>
      <c r="H95" s="103">
        <f t="shared" si="2"/>
        <v>1811</v>
      </c>
      <c r="I95" s="103">
        <f t="shared" si="2"/>
        <v>2116</v>
      </c>
      <c r="J95" s="103">
        <f t="shared" si="2"/>
        <v>2240</v>
      </c>
      <c r="K95" s="103">
        <f t="shared" si="2"/>
        <v>2287</v>
      </c>
      <c r="L95" s="190">
        <f t="shared" si="2"/>
        <v>2177</v>
      </c>
      <c r="M95" s="190">
        <f t="shared" ref="M95" si="5">M20</f>
        <v>2234</v>
      </c>
    </row>
    <row r="96" spans="2:14" s="60" customFormat="1" ht="15.75" customHeight="1" x14ac:dyDescent="0.2">
      <c r="B96" s="169" t="s">
        <v>93</v>
      </c>
      <c r="C96" s="103">
        <f t="shared" si="2"/>
        <v>2255</v>
      </c>
      <c r="D96" s="103">
        <f t="shared" si="2"/>
        <v>2165</v>
      </c>
      <c r="E96" s="103">
        <f t="shared" si="2"/>
        <v>2096</v>
      </c>
      <c r="F96" s="103">
        <f t="shared" si="2"/>
        <v>2032</v>
      </c>
      <c r="G96" s="103">
        <f t="shared" si="2"/>
        <v>1982</v>
      </c>
      <c r="H96" s="103">
        <f t="shared" si="2"/>
        <v>2092</v>
      </c>
      <c r="I96" s="103">
        <f t="shared" si="2"/>
        <v>2144</v>
      </c>
      <c r="J96" s="103">
        <f t="shared" si="2"/>
        <v>2141</v>
      </c>
      <c r="K96" s="103">
        <f t="shared" si="2"/>
        <v>1942</v>
      </c>
      <c r="L96" s="190">
        <f t="shared" si="2"/>
        <v>2119</v>
      </c>
      <c r="M96" s="190">
        <f t="shared" ref="M96" si="6">M21</f>
        <v>1894</v>
      </c>
    </row>
    <row r="97" spans="2:13" s="60" customFormat="1" ht="15.75" customHeight="1" x14ac:dyDescent="0.2">
      <c r="B97" s="169" t="s">
        <v>94</v>
      </c>
      <c r="C97" s="103">
        <f t="shared" si="2"/>
        <v>2949</v>
      </c>
      <c r="D97" s="103">
        <f t="shared" si="2"/>
        <v>3271</v>
      </c>
      <c r="E97" s="103">
        <f t="shared" si="2"/>
        <v>3325</v>
      </c>
      <c r="F97" s="103">
        <f t="shared" si="2"/>
        <v>3560</v>
      </c>
      <c r="G97" s="103">
        <f t="shared" si="2"/>
        <v>3173</v>
      </c>
      <c r="H97" s="103">
        <f t="shared" si="2"/>
        <v>3296</v>
      </c>
      <c r="I97" s="103">
        <f t="shared" si="2"/>
        <v>3361</v>
      </c>
      <c r="J97" s="103">
        <f t="shared" si="2"/>
        <v>3080</v>
      </c>
      <c r="K97" s="103">
        <f t="shared" si="2"/>
        <v>2824</v>
      </c>
      <c r="L97" s="190">
        <f t="shared" si="2"/>
        <v>2885</v>
      </c>
      <c r="M97" s="190">
        <f t="shared" ref="M97" si="7">M22</f>
        <v>2911</v>
      </c>
    </row>
    <row r="98" spans="2:13" s="60" customFormat="1" ht="15.75" customHeight="1" x14ac:dyDescent="0.2">
      <c r="B98" s="169" t="s">
        <v>95</v>
      </c>
      <c r="C98" s="103">
        <f t="shared" si="2"/>
        <v>11291</v>
      </c>
      <c r="D98" s="103">
        <f t="shared" si="2"/>
        <v>12089</v>
      </c>
      <c r="E98" s="103">
        <f t="shared" si="2"/>
        <v>13222</v>
      </c>
      <c r="F98" s="103">
        <f t="shared" si="2"/>
        <v>13252</v>
      </c>
      <c r="G98" s="103">
        <f t="shared" si="2"/>
        <v>13206</v>
      </c>
      <c r="H98" s="103">
        <f t="shared" si="2"/>
        <v>13342</v>
      </c>
      <c r="I98" s="103">
        <f t="shared" si="2"/>
        <v>14298</v>
      </c>
      <c r="J98" s="103">
        <f t="shared" si="2"/>
        <v>14023</v>
      </c>
      <c r="K98" s="103">
        <f t="shared" si="2"/>
        <v>13005</v>
      </c>
      <c r="L98" s="190">
        <f t="shared" si="2"/>
        <v>14439</v>
      </c>
      <c r="M98" s="190">
        <f t="shared" ref="M98" si="8">M23</f>
        <v>16254</v>
      </c>
    </row>
    <row r="99" spans="2:13" s="60" customFormat="1" ht="15.75" customHeight="1" x14ac:dyDescent="0.2">
      <c r="B99" s="169" t="s">
        <v>96</v>
      </c>
      <c r="C99" s="103">
        <f t="shared" si="2"/>
        <v>2806</v>
      </c>
      <c r="D99" s="103">
        <f t="shared" si="2"/>
        <v>2491</v>
      </c>
      <c r="E99" s="103">
        <f t="shared" si="2"/>
        <v>2414</v>
      </c>
      <c r="F99" s="103">
        <f t="shared" si="2"/>
        <v>2337</v>
      </c>
      <c r="G99" s="103">
        <f t="shared" si="2"/>
        <v>1927</v>
      </c>
      <c r="H99" s="103">
        <f t="shared" si="2"/>
        <v>2231</v>
      </c>
      <c r="I99" s="103">
        <f t="shared" si="2"/>
        <v>2233</v>
      </c>
      <c r="J99" s="103">
        <f t="shared" si="2"/>
        <v>2277</v>
      </c>
      <c r="K99" s="103">
        <f t="shared" si="2"/>
        <v>2134</v>
      </c>
      <c r="L99" s="190">
        <f t="shared" si="2"/>
        <v>2106</v>
      </c>
      <c r="M99" s="190">
        <f t="shared" ref="M99" si="9">M24</f>
        <v>2223</v>
      </c>
    </row>
    <row r="100" spans="2:13" s="60" customFormat="1" ht="15.75" customHeight="1" x14ac:dyDescent="0.2">
      <c r="B100" s="169" t="s">
        <v>97</v>
      </c>
      <c r="C100" s="103">
        <f t="shared" si="2"/>
        <v>6512</v>
      </c>
      <c r="D100" s="103">
        <f t="shared" si="2"/>
        <v>6558</v>
      </c>
      <c r="E100" s="103">
        <f t="shared" si="2"/>
        <v>6741</v>
      </c>
      <c r="F100" s="103">
        <f t="shared" si="2"/>
        <v>6875</v>
      </c>
      <c r="G100" s="103">
        <f t="shared" si="2"/>
        <v>7180</v>
      </c>
      <c r="H100" s="103">
        <f t="shared" si="2"/>
        <v>8152</v>
      </c>
      <c r="I100" s="103">
        <f t="shared" si="2"/>
        <v>9199</v>
      </c>
      <c r="J100" s="103">
        <f t="shared" si="2"/>
        <v>9420</v>
      </c>
      <c r="K100" s="103">
        <f t="shared" si="2"/>
        <v>9030</v>
      </c>
      <c r="L100" s="190">
        <f t="shared" si="2"/>
        <v>9369</v>
      </c>
      <c r="M100" s="190">
        <f t="shared" ref="M100" si="10">M25</f>
        <v>9382</v>
      </c>
    </row>
    <row r="101" spans="2:13" s="60" customFormat="1" ht="15.75" customHeight="1" x14ac:dyDescent="0.2">
      <c r="B101" s="169" t="s">
        <v>98</v>
      </c>
      <c r="C101" s="103">
        <f t="shared" si="2"/>
        <v>6705</v>
      </c>
      <c r="D101" s="103">
        <f t="shared" si="2"/>
        <v>7141</v>
      </c>
      <c r="E101" s="103">
        <f t="shared" si="2"/>
        <v>7698</v>
      </c>
      <c r="F101" s="103">
        <f t="shared" si="2"/>
        <v>8089</v>
      </c>
      <c r="G101" s="103">
        <f t="shared" si="2"/>
        <v>7695</v>
      </c>
      <c r="H101" s="103">
        <f t="shared" si="2"/>
        <v>8009</v>
      </c>
      <c r="I101" s="103">
        <f t="shared" si="2"/>
        <v>8043</v>
      </c>
      <c r="J101" s="103">
        <f t="shared" si="2"/>
        <v>7810</v>
      </c>
      <c r="K101" s="103">
        <f t="shared" si="2"/>
        <v>6711</v>
      </c>
      <c r="L101" s="190">
        <f t="shared" si="2"/>
        <v>7352</v>
      </c>
      <c r="M101" s="190">
        <f t="shared" ref="M101" si="11">M26</f>
        <v>8379</v>
      </c>
    </row>
    <row r="102" spans="2:13" s="60" customFormat="1" ht="15.75" customHeight="1" x14ac:dyDescent="0.2">
      <c r="B102" s="169" t="s">
        <v>99</v>
      </c>
      <c r="C102" s="103">
        <f t="shared" si="2"/>
        <v>77</v>
      </c>
      <c r="D102" s="103">
        <f t="shared" si="2"/>
        <v>122</v>
      </c>
      <c r="E102" s="103">
        <f t="shared" si="2"/>
        <v>100</v>
      </c>
      <c r="F102" s="103">
        <f t="shared" si="2"/>
        <v>72</v>
      </c>
      <c r="G102" s="103">
        <f t="shared" si="2"/>
        <v>86</v>
      </c>
      <c r="H102" s="103">
        <f t="shared" si="2"/>
        <v>52</v>
      </c>
      <c r="I102" s="103">
        <f t="shared" si="2"/>
        <v>64</v>
      </c>
      <c r="J102" s="103">
        <f t="shared" si="2"/>
        <v>73</v>
      </c>
      <c r="K102" s="103">
        <f t="shared" si="2"/>
        <v>102</v>
      </c>
      <c r="L102" s="190">
        <f t="shared" si="2"/>
        <v>87</v>
      </c>
      <c r="M102" s="190">
        <f t="shared" ref="M102" si="12">M27</f>
        <v>60</v>
      </c>
    </row>
    <row r="103" spans="2:13" s="60" customFormat="1" ht="15.75" customHeight="1" x14ac:dyDescent="0.2">
      <c r="B103" s="169" t="s">
        <v>100</v>
      </c>
      <c r="C103" s="103">
        <f t="shared" si="2"/>
        <v>135</v>
      </c>
      <c r="D103" s="103">
        <f t="shared" si="2"/>
        <v>139</v>
      </c>
      <c r="E103" s="103">
        <f t="shared" si="2"/>
        <v>136</v>
      </c>
      <c r="F103" s="103">
        <f t="shared" si="2"/>
        <v>151</v>
      </c>
      <c r="G103" s="103">
        <f t="shared" si="2"/>
        <v>205</v>
      </c>
      <c r="H103" s="103">
        <f t="shared" si="2"/>
        <v>210</v>
      </c>
      <c r="I103" s="103">
        <f t="shared" si="2"/>
        <v>197</v>
      </c>
      <c r="J103" s="103">
        <f t="shared" si="2"/>
        <v>182</v>
      </c>
      <c r="K103" s="103">
        <f t="shared" si="2"/>
        <v>166</v>
      </c>
      <c r="L103" s="190">
        <f t="shared" si="2"/>
        <v>194</v>
      </c>
      <c r="M103" s="190">
        <f t="shared" ref="M103" si="13">M28</f>
        <v>157</v>
      </c>
    </row>
    <row r="104" spans="2:13" s="60" customFormat="1" ht="15.75" customHeight="1" x14ac:dyDescent="0.2">
      <c r="B104" s="169" t="s">
        <v>101</v>
      </c>
      <c r="C104" s="103">
        <f t="shared" si="2"/>
        <v>3880</v>
      </c>
      <c r="D104" s="103">
        <f t="shared" si="2"/>
        <v>3895</v>
      </c>
      <c r="E104" s="103">
        <f t="shared" si="2"/>
        <v>3751</v>
      </c>
      <c r="F104" s="103">
        <f t="shared" si="2"/>
        <v>3943</v>
      </c>
      <c r="G104" s="103">
        <f t="shared" si="2"/>
        <v>3718</v>
      </c>
      <c r="H104" s="103">
        <f t="shared" si="2"/>
        <v>3835</v>
      </c>
      <c r="I104" s="103">
        <f t="shared" si="2"/>
        <v>3915</v>
      </c>
      <c r="J104" s="103">
        <f t="shared" si="2"/>
        <v>4013</v>
      </c>
      <c r="K104" s="103">
        <f t="shared" si="2"/>
        <v>3915</v>
      </c>
      <c r="L104" s="190">
        <f t="shared" si="2"/>
        <v>3970</v>
      </c>
      <c r="M104" s="190">
        <f t="shared" ref="M104" si="14">M29</f>
        <v>3870</v>
      </c>
    </row>
    <row r="105" spans="2:13" s="60" customFormat="1" ht="15.75" customHeight="1" x14ac:dyDescent="0.2">
      <c r="B105" s="169" t="s">
        <v>102</v>
      </c>
      <c r="C105" s="103">
        <f t="shared" si="2"/>
        <v>236</v>
      </c>
      <c r="D105" s="103">
        <f t="shared" si="2"/>
        <v>331</v>
      </c>
      <c r="E105" s="103">
        <f t="shared" si="2"/>
        <v>367</v>
      </c>
      <c r="F105" s="103">
        <f t="shared" si="2"/>
        <v>278</v>
      </c>
      <c r="G105" s="103">
        <f t="shared" si="2"/>
        <v>294</v>
      </c>
      <c r="H105" s="103">
        <f t="shared" si="2"/>
        <v>216</v>
      </c>
      <c r="I105" s="103">
        <f t="shared" si="2"/>
        <v>228</v>
      </c>
      <c r="J105" s="103">
        <f t="shared" si="2"/>
        <v>216</v>
      </c>
      <c r="K105" s="103">
        <f t="shared" si="2"/>
        <v>182</v>
      </c>
      <c r="L105" s="190">
        <f t="shared" si="2"/>
        <v>223</v>
      </c>
      <c r="M105" s="190">
        <f t="shared" ref="M105" si="15">M30</f>
        <v>261</v>
      </c>
    </row>
    <row r="106" spans="2:13" s="60" customFormat="1" ht="15.75" customHeight="1" x14ac:dyDescent="0.2">
      <c r="B106" s="169" t="s">
        <v>149</v>
      </c>
      <c r="C106" s="103">
        <f t="shared" si="2"/>
        <v>0</v>
      </c>
      <c r="D106" s="103">
        <f t="shared" si="2"/>
        <v>0</v>
      </c>
      <c r="E106" s="103">
        <f t="shared" si="2"/>
        <v>1</v>
      </c>
      <c r="F106" s="103">
        <f t="shared" si="2"/>
        <v>0</v>
      </c>
      <c r="G106" s="103">
        <f t="shared" si="2"/>
        <v>0</v>
      </c>
      <c r="H106" s="103">
        <f t="shared" si="2"/>
        <v>0</v>
      </c>
      <c r="I106" s="103">
        <f t="shared" si="2"/>
        <v>1</v>
      </c>
      <c r="J106" s="103">
        <f t="shared" si="2"/>
        <v>0</v>
      </c>
      <c r="K106" s="103">
        <f t="shared" si="2"/>
        <v>0</v>
      </c>
      <c r="L106" s="190">
        <f t="shared" si="2"/>
        <v>0</v>
      </c>
      <c r="M106" s="190">
        <f t="shared" ref="M106" si="16">M31</f>
        <v>1</v>
      </c>
    </row>
    <row r="107" spans="2:13" s="60" customFormat="1" ht="12.75" x14ac:dyDescent="0.2">
      <c r="B107" s="64"/>
      <c r="C107" s="92"/>
      <c r="D107" s="92"/>
      <c r="E107" s="92"/>
      <c r="F107" s="92"/>
      <c r="G107" s="92"/>
      <c r="H107" s="92"/>
      <c r="I107" s="92"/>
      <c r="J107" s="92"/>
      <c r="K107" s="93"/>
    </row>
    <row r="108" spans="2:13" s="60" customFormat="1" ht="12.75" x14ac:dyDescent="0.2">
      <c r="B108" s="64"/>
      <c r="C108" s="92"/>
      <c r="D108" s="92"/>
      <c r="E108" s="92"/>
      <c r="F108" s="92"/>
      <c r="G108" s="92"/>
      <c r="H108" s="92"/>
      <c r="I108" s="92"/>
      <c r="J108" s="92"/>
      <c r="K108" s="93"/>
    </row>
    <row r="109" spans="2:13" s="60" customFormat="1" ht="15.75" x14ac:dyDescent="0.25">
      <c r="B109" s="173" t="s">
        <v>75</v>
      </c>
      <c r="C109" s="92"/>
      <c r="D109" s="92"/>
      <c r="E109" s="92"/>
      <c r="F109" s="92"/>
      <c r="G109" s="92"/>
      <c r="H109" s="92"/>
      <c r="I109" s="92"/>
      <c r="J109" s="92"/>
      <c r="K109" s="93"/>
    </row>
    <row r="110" spans="2:13" s="60" customFormat="1" ht="12.75" x14ac:dyDescent="0.2">
      <c r="B110" s="65"/>
      <c r="C110" s="101"/>
      <c r="D110" s="101"/>
      <c r="E110" s="101"/>
      <c r="F110" s="101"/>
      <c r="G110" s="101"/>
      <c r="H110" s="101"/>
      <c r="I110" s="101"/>
      <c r="J110" s="101"/>
      <c r="K110" s="101"/>
    </row>
    <row r="111" spans="2:13" s="60" customFormat="1" ht="15.75" customHeight="1" x14ac:dyDescent="0.2">
      <c r="B111" s="70"/>
      <c r="C111" s="98" t="s">
        <v>14</v>
      </c>
      <c r="D111" s="98" t="s">
        <v>15</v>
      </c>
      <c r="E111" s="98" t="s">
        <v>16</v>
      </c>
      <c r="F111" s="98" t="s">
        <v>17</v>
      </c>
      <c r="G111" s="98" t="s">
        <v>105</v>
      </c>
      <c r="H111" s="323" t="s">
        <v>163</v>
      </c>
      <c r="I111" s="323" t="s">
        <v>168</v>
      </c>
      <c r="J111" s="323" t="s">
        <v>171</v>
      </c>
      <c r="K111" s="324" t="s">
        <v>175</v>
      </c>
      <c r="L111" s="324" t="s">
        <v>189</v>
      </c>
      <c r="M111" s="191" t="s">
        <v>190</v>
      </c>
    </row>
    <row r="112" spans="2:13" s="60" customFormat="1" ht="15.75" customHeight="1" x14ac:dyDescent="0.2">
      <c r="B112" s="71"/>
      <c r="C112" s="99"/>
      <c r="D112" s="99"/>
      <c r="E112" s="99"/>
      <c r="F112" s="99"/>
      <c r="G112" s="99"/>
      <c r="H112" s="99"/>
      <c r="I112" s="99"/>
      <c r="J112" s="100"/>
      <c r="K112" s="328"/>
      <c r="L112" s="326"/>
    </row>
    <row r="113" spans="2:13" s="60" customFormat="1" ht="15.75" customHeight="1" x14ac:dyDescent="0.2">
      <c r="B113" s="175" t="s">
        <v>88</v>
      </c>
      <c r="C113" s="176">
        <f t="shared" ref="C113:K113" si="17">SUM(C115:C129)</f>
        <v>893532.59999999974</v>
      </c>
      <c r="D113" s="176">
        <f t="shared" si="17"/>
        <v>901138.14999999956</v>
      </c>
      <c r="E113" s="176">
        <f t="shared" si="17"/>
        <v>942466.91000000038</v>
      </c>
      <c r="F113" s="176">
        <f t="shared" si="17"/>
        <v>1040240.2200000002</v>
      </c>
      <c r="G113" s="176">
        <f t="shared" si="17"/>
        <v>1078184.1000000015</v>
      </c>
      <c r="H113" s="176">
        <f t="shared" si="17"/>
        <v>1223770.2100000018</v>
      </c>
      <c r="I113" s="176">
        <f t="shared" si="17"/>
        <v>1712571.5300000003</v>
      </c>
      <c r="J113" s="176">
        <f t="shared" si="17"/>
        <v>2308343.2499999977</v>
      </c>
      <c r="K113" s="188">
        <f t="shared" si="17"/>
        <v>2087713.7899999979</v>
      </c>
      <c r="L113" s="188">
        <f t="shared" ref="L113:M113" si="18">SUM(L115:L129)</f>
        <v>2369297.3599999989</v>
      </c>
      <c r="M113" s="188">
        <f t="shared" si="18"/>
        <v>2668123.4599999953</v>
      </c>
    </row>
    <row r="114" spans="2:13" s="60" customFormat="1" ht="15.75" customHeight="1" x14ac:dyDescent="0.2">
      <c r="B114" s="72"/>
      <c r="C114" s="100"/>
      <c r="D114" s="100"/>
      <c r="E114" s="100"/>
      <c r="F114" s="100"/>
      <c r="G114" s="100"/>
      <c r="H114" s="100"/>
      <c r="I114" s="100"/>
      <c r="J114" s="100"/>
      <c r="K114" s="189"/>
      <c r="L114" s="327"/>
    </row>
    <row r="115" spans="2:13" s="60" customFormat="1" ht="15.75" customHeight="1" x14ac:dyDescent="0.2">
      <c r="B115" s="169" t="s">
        <v>89</v>
      </c>
      <c r="C115" s="103">
        <f>C33</f>
        <v>60891.950000000012</v>
      </c>
      <c r="D115" s="103">
        <f t="shared" ref="D115:L115" si="19">D33</f>
        <v>58331.580000000016</v>
      </c>
      <c r="E115" s="103">
        <f t="shared" si="19"/>
        <v>59666.929999999971</v>
      </c>
      <c r="F115" s="103">
        <f t="shared" si="19"/>
        <v>65773.88</v>
      </c>
      <c r="G115" s="103">
        <f t="shared" si="19"/>
        <v>69557.19000000009</v>
      </c>
      <c r="H115" s="103">
        <f t="shared" si="19"/>
        <v>78486.28000000013</v>
      </c>
      <c r="I115" s="103">
        <f t="shared" si="19"/>
        <v>105301.95000000017</v>
      </c>
      <c r="J115" s="103">
        <f t="shared" si="19"/>
        <v>136749.29000000015</v>
      </c>
      <c r="K115" s="103">
        <f t="shared" si="19"/>
        <v>126467.36000000012</v>
      </c>
      <c r="L115" s="190">
        <f t="shared" si="19"/>
        <v>139392.81000000017</v>
      </c>
      <c r="M115" s="190">
        <f t="shared" ref="M115" si="20">M33</f>
        <v>156262.6400000001</v>
      </c>
    </row>
    <row r="116" spans="2:13" s="60" customFormat="1" ht="15.75" customHeight="1" x14ac:dyDescent="0.2">
      <c r="B116" s="169" t="s">
        <v>90</v>
      </c>
      <c r="C116" s="103">
        <f t="shared" ref="C116:L129" si="21">C34</f>
        <v>19304.979999999996</v>
      </c>
      <c r="D116" s="103">
        <f t="shared" si="21"/>
        <v>19713.45</v>
      </c>
      <c r="E116" s="103">
        <f t="shared" si="21"/>
        <v>20713.589999999997</v>
      </c>
      <c r="F116" s="103">
        <f t="shared" si="21"/>
        <v>24380.989999999994</v>
      </c>
      <c r="G116" s="103">
        <f t="shared" si="21"/>
        <v>23299.069999999989</v>
      </c>
      <c r="H116" s="103">
        <f t="shared" si="21"/>
        <v>28259.689999999988</v>
      </c>
      <c r="I116" s="103">
        <f t="shared" si="21"/>
        <v>31825.279999999981</v>
      </c>
      <c r="J116" s="103">
        <f t="shared" si="21"/>
        <v>41207.989999999991</v>
      </c>
      <c r="K116" s="103">
        <f t="shared" si="21"/>
        <v>36696.529999999984</v>
      </c>
      <c r="L116" s="190">
        <f t="shared" si="21"/>
        <v>38200.979999999989</v>
      </c>
      <c r="M116" s="190">
        <f t="shared" ref="M116" si="22">M34</f>
        <v>41664.319999999992</v>
      </c>
    </row>
    <row r="117" spans="2:13" s="60" customFormat="1" ht="15.75" customHeight="1" x14ac:dyDescent="0.2">
      <c r="B117" s="169" t="s">
        <v>91</v>
      </c>
      <c r="C117" s="103">
        <f t="shared" si="21"/>
        <v>26629.020000000015</v>
      </c>
      <c r="D117" s="103">
        <f t="shared" si="21"/>
        <v>29496.500000000004</v>
      </c>
      <c r="E117" s="103">
        <f t="shared" si="21"/>
        <v>28424.479999999996</v>
      </c>
      <c r="F117" s="103">
        <f t="shared" si="21"/>
        <v>32993.579999999987</v>
      </c>
      <c r="G117" s="103">
        <f t="shared" si="21"/>
        <v>32694.879999999979</v>
      </c>
      <c r="H117" s="103">
        <f t="shared" si="21"/>
        <v>39399.850000000028</v>
      </c>
      <c r="I117" s="103">
        <f t="shared" si="21"/>
        <v>67239.370000000083</v>
      </c>
      <c r="J117" s="103">
        <f t="shared" si="21"/>
        <v>100376.73000000004</v>
      </c>
      <c r="K117" s="103">
        <f t="shared" si="21"/>
        <v>90219.45</v>
      </c>
      <c r="L117" s="190">
        <f t="shared" si="21"/>
        <v>105369.54999999994</v>
      </c>
      <c r="M117" s="190">
        <f t="shared" ref="M117" si="23">M35</f>
        <v>107061.3600000001</v>
      </c>
    </row>
    <row r="118" spans="2:13" s="60" customFormat="1" ht="15.75" customHeight="1" x14ac:dyDescent="0.2">
      <c r="B118" s="169" t="s">
        <v>92</v>
      </c>
      <c r="C118" s="103">
        <f t="shared" si="21"/>
        <v>47575.450000000019</v>
      </c>
      <c r="D118" s="103">
        <f t="shared" si="21"/>
        <v>40350.04</v>
      </c>
      <c r="E118" s="103">
        <f t="shared" si="21"/>
        <v>42574.529999999977</v>
      </c>
      <c r="F118" s="103">
        <f t="shared" si="21"/>
        <v>49310.46999999995</v>
      </c>
      <c r="G118" s="103">
        <f t="shared" si="21"/>
        <v>53210.529999999948</v>
      </c>
      <c r="H118" s="103">
        <f t="shared" si="21"/>
        <v>52396.909999999931</v>
      </c>
      <c r="I118" s="103">
        <f t="shared" si="21"/>
        <v>73430.709999999948</v>
      </c>
      <c r="J118" s="103">
        <f t="shared" si="21"/>
        <v>101675.53000000004</v>
      </c>
      <c r="K118" s="103">
        <f t="shared" si="21"/>
        <v>97819.080000000016</v>
      </c>
      <c r="L118" s="190">
        <f t="shared" si="21"/>
        <v>104502.77999999996</v>
      </c>
      <c r="M118" s="190">
        <f t="shared" ref="M118" si="24">M36</f>
        <v>119014.77000000012</v>
      </c>
    </row>
    <row r="119" spans="2:13" s="60" customFormat="1" ht="15.75" customHeight="1" x14ac:dyDescent="0.2">
      <c r="B119" s="169" t="s">
        <v>93</v>
      </c>
      <c r="C119" s="103">
        <f t="shared" si="21"/>
        <v>48423.289999999972</v>
      </c>
      <c r="D119" s="103">
        <f t="shared" si="21"/>
        <v>47520.63</v>
      </c>
      <c r="E119" s="103">
        <f t="shared" si="21"/>
        <v>46130.759999999966</v>
      </c>
      <c r="F119" s="103">
        <f t="shared" si="21"/>
        <v>46159.309999999939</v>
      </c>
      <c r="G119" s="103">
        <f t="shared" si="21"/>
        <v>46221.839999999967</v>
      </c>
      <c r="H119" s="103">
        <f t="shared" si="21"/>
        <v>53088.039999999972</v>
      </c>
      <c r="I119" s="103">
        <f t="shared" si="21"/>
        <v>77222.850000000079</v>
      </c>
      <c r="J119" s="103">
        <f t="shared" si="21"/>
        <v>108923.95999999993</v>
      </c>
      <c r="K119" s="103">
        <f t="shared" si="21"/>
        <v>91291.209999999977</v>
      </c>
      <c r="L119" s="190">
        <f t="shared" si="21"/>
        <v>100879.39999999991</v>
      </c>
      <c r="M119" s="190">
        <f t="shared" ref="M119" si="25">M37</f>
        <v>101617.11000000002</v>
      </c>
    </row>
    <row r="120" spans="2:13" s="60" customFormat="1" ht="15.75" customHeight="1" x14ac:dyDescent="0.2">
      <c r="B120" s="169" t="s">
        <v>94</v>
      </c>
      <c r="C120" s="103">
        <f t="shared" si="21"/>
        <v>65202.339999999982</v>
      </c>
      <c r="D120" s="103">
        <f t="shared" si="21"/>
        <v>68824.98</v>
      </c>
      <c r="E120" s="103">
        <f t="shared" si="21"/>
        <v>71189.419999999955</v>
      </c>
      <c r="F120" s="103">
        <f t="shared" si="21"/>
        <v>85325.03000000029</v>
      </c>
      <c r="G120" s="103">
        <f t="shared" si="21"/>
        <v>78247.310000000245</v>
      </c>
      <c r="H120" s="103">
        <f t="shared" si="21"/>
        <v>89135.150000000169</v>
      </c>
      <c r="I120" s="103">
        <f t="shared" si="21"/>
        <v>110139.80000000024</v>
      </c>
      <c r="J120" s="103">
        <f t="shared" si="21"/>
        <v>142170.9</v>
      </c>
      <c r="K120" s="103">
        <f t="shared" si="21"/>
        <v>132574.92000000007</v>
      </c>
      <c r="L120" s="190">
        <f t="shared" si="21"/>
        <v>145542.05999999988</v>
      </c>
      <c r="M120" s="190">
        <f t="shared" ref="M120" si="26">M38</f>
        <v>162977.10000000021</v>
      </c>
    </row>
    <row r="121" spans="2:13" s="60" customFormat="1" ht="15.75" customHeight="1" x14ac:dyDescent="0.2">
      <c r="B121" s="169" t="s">
        <v>95</v>
      </c>
      <c r="C121" s="103">
        <f t="shared" si="21"/>
        <v>205175.13999999987</v>
      </c>
      <c r="D121" s="103">
        <f t="shared" si="21"/>
        <v>212291.78999999972</v>
      </c>
      <c r="E121" s="103">
        <f t="shared" si="21"/>
        <v>234647.68000000058</v>
      </c>
      <c r="F121" s="103">
        <f t="shared" si="21"/>
        <v>260968.65999999963</v>
      </c>
      <c r="G121" s="103">
        <f t="shared" si="21"/>
        <v>278185.37999999989</v>
      </c>
      <c r="H121" s="103">
        <f t="shared" si="21"/>
        <v>314123.95999999938</v>
      </c>
      <c r="I121" s="103">
        <f t="shared" si="21"/>
        <v>426221.48999999906</v>
      </c>
      <c r="J121" s="103">
        <f t="shared" si="21"/>
        <v>535572.33999999822</v>
      </c>
      <c r="K121" s="103">
        <f t="shared" si="21"/>
        <v>482167.67999999848</v>
      </c>
      <c r="L121" s="190">
        <f t="shared" si="21"/>
        <v>583544.19999999832</v>
      </c>
      <c r="M121" s="190">
        <f t="shared" ref="M121" si="27">M39</f>
        <v>693387.46999999555</v>
      </c>
    </row>
    <row r="122" spans="2:13" s="60" customFormat="1" ht="15.75" customHeight="1" x14ac:dyDescent="0.2">
      <c r="B122" s="169" t="s">
        <v>96</v>
      </c>
      <c r="C122" s="103">
        <f t="shared" si="21"/>
        <v>55571.12999999999</v>
      </c>
      <c r="D122" s="103">
        <f t="shared" si="21"/>
        <v>50684.160000000003</v>
      </c>
      <c r="E122" s="103">
        <f t="shared" si="21"/>
        <v>49873.969999999972</v>
      </c>
      <c r="F122" s="103">
        <f t="shared" si="21"/>
        <v>50987.739999999947</v>
      </c>
      <c r="G122" s="103">
        <f t="shared" si="21"/>
        <v>47104.09999999994</v>
      </c>
      <c r="H122" s="103">
        <f t="shared" si="21"/>
        <v>57287.009999999929</v>
      </c>
      <c r="I122" s="103">
        <f t="shared" si="21"/>
        <v>83340.460000000079</v>
      </c>
      <c r="J122" s="103">
        <f t="shared" si="21"/>
        <v>113990.56999999996</v>
      </c>
      <c r="K122" s="103">
        <f t="shared" si="21"/>
        <v>97328.010000000038</v>
      </c>
      <c r="L122" s="190">
        <f t="shared" si="21"/>
        <v>99523.52999999997</v>
      </c>
      <c r="M122" s="190">
        <f t="shared" ref="M122" si="28">M40</f>
        <v>114133.03000000009</v>
      </c>
    </row>
    <row r="123" spans="2:13" s="60" customFormat="1" ht="15.75" customHeight="1" x14ac:dyDescent="0.2">
      <c r="B123" s="169" t="s">
        <v>97</v>
      </c>
      <c r="C123" s="103">
        <f t="shared" si="21"/>
        <v>134946.73999999996</v>
      </c>
      <c r="D123" s="103">
        <f t="shared" si="21"/>
        <v>136464.00999999983</v>
      </c>
      <c r="E123" s="103">
        <f t="shared" si="21"/>
        <v>145061.0100000001</v>
      </c>
      <c r="F123" s="103">
        <f t="shared" si="21"/>
        <v>160419.89000000065</v>
      </c>
      <c r="G123" s="103">
        <f t="shared" si="21"/>
        <v>179677.7500000009</v>
      </c>
      <c r="H123" s="103">
        <f t="shared" si="21"/>
        <v>216798.95000000115</v>
      </c>
      <c r="I123" s="103">
        <f t="shared" si="21"/>
        <v>314633.78000000102</v>
      </c>
      <c r="J123" s="103">
        <f t="shared" si="21"/>
        <v>428931.65999999992</v>
      </c>
      <c r="K123" s="103">
        <f t="shared" si="21"/>
        <v>397014.95999999967</v>
      </c>
      <c r="L123" s="190">
        <f t="shared" si="21"/>
        <v>440724.70000000036</v>
      </c>
      <c r="M123" s="190">
        <f t="shared" ref="M123" si="29">M41</f>
        <v>488073.94999999861</v>
      </c>
    </row>
    <row r="124" spans="2:13" s="60" customFormat="1" ht="15.75" customHeight="1" x14ac:dyDescent="0.2">
      <c r="B124" s="169" t="s">
        <v>98</v>
      </c>
      <c r="C124" s="103">
        <f t="shared" si="21"/>
        <v>136425.67999999988</v>
      </c>
      <c r="D124" s="103">
        <f t="shared" si="21"/>
        <v>141481.24</v>
      </c>
      <c r="E124" s="103">
        <f t="shared" si="21"/>
        <v>149791.51999999981</v>
      </c>
      <c r="F124" s="103">
        <f t="shared" si="21"/>
        <v>160514.27999999977</v>
      </c>
      <c r="G124" s="103">
        <f t="shared" si="21"/>
        <v>165132.74000000028</v>
      </c>
      <c r="H124" s="103">
        <f t="shared" si="21"/>
        <v>179197.39000000092</v>
      </c>
      <c r="I124" s="103">
        <f t="shared" si="21"/>
        <v>269524.03999999916</v>
      </c>
      <c r="J124" s="103">
        <f t="shared" si="21"/>
        <v>389756.01999999891</v>
      </c>
      <c r="K124" s="103">
        <f t="shared" si="21"/>
        <v>336312.40999999963</v>
      </c>
      <c r="L124" s="190">
        <f t="shared" si="21"/>
        <v>392659.40000000026</v>
      </c>
      <c r="M124" s="190">
        <f t="shared" ref="M124" si="30">M42</f>
        <v>450055.44000000035</v>
      </c>
    </row>
    <row r="125" spans="2:13" s="60" customFormat="1" ht="15.75" customHeight="1" x14ac:dyDescent="0.2">
      <c r="B125" s="169" t="s">
        <v>99</v>
      </c>
      <c r="C125" s="103">
        <f t="shared" si="21"/>
        <v>1965.0299999999997</v>
      </c>
      <c r="D125" s="103">
        <f t="shared" si="21"/>
        <v>3126.7699999999995</v>
      </c>
      <c r="E125" s="103">
        <f t="shared" si="21"/>
        <v>2284.41</v>
      </c>
      <c r="F125" s="103">
        <f t="shared" si="21"/>
        <v>1829.2599999999998</v>
      </c>
      <c r="G125" s="103">
        <f t="shared" si="21"/>
        <v>2186.9899999999998</v>
      </c>
      <c r="H125" s="103">
        <f t="shared" si="21"/>
        <v>1570.0800000000002</v>
      </c>
      <c r="I125" s="103">
        <f t="shared" si="21"/>
        <v>2519.71</v>
      </c>
      <c r="J125" s="103">
        <f t="shared" si="21"/>
        <v>4574.28</v>
      </c>
      <c r="K125" s="103">
        <f t="shared" si="21"/>
        <v>6053.91</v>
      </c>
      <c r="L125" s="190">
        <f t="shared" si="21"/>
        <v>5713.2699999999995</v>
      </c>
      <c r="M125" s="190">
        <f t="shared" ref="M125" si="31">M43</f>
        <v>4978.0899999999992</v>
      </c>
    </row>
    <row r="126" spans="2:13" s="60" customFormat="1" ht="15.75" customHeight="1" x14ac:dyDescent="0.2">
      <c r="B126" s="169" t="s">
        <v>100</v>
      </c>
      <c r="C126" s="103">
        <f t="shared" si="21"/>
        <v>3206.69</v>
      </c>
      <c r="D126" s="103">
        <f t="shared" si="21"/>
        <v>3210.59</v>
      </c>
      <c r="E126" s="103">
        <f t="shared" si="21"/>
        <v>3263.4100000000003</v>
      </c>
      <c r="F126" s="103">
        <f t="shared" si="21"/>
        <v>4012.4000000000005</v>
      </c>
      <c r="G126" s="103">
        <f t="shared" si="21"/>
        <v>5666.680000000003</v>
      </c>
      <c r="H126" s="103">
        <f t="shared" si="21"/>
        <v>8829.19</v>
      </c>
      <c r="I126" s="103">
        <f t="shared" si="21"/>
        <v>7571.0400000000027</v>
      </c>
      <c r="J126" s="103">
        <f t="shared" si="21"/>
        <v>7324.31</v>
      </c>
      <c r="K126" s="103">
        <f t="shared" si="21"/>
        <v>6301.77</v>
      </c>
      <c r="L126" s="190">
        <f t="shared" si="21"/>
        <v>6721.4700000000021</v>
      </c>
      <c r="M126" s="190">
        <f t="shared" ref="M126" si="32">M44</f>
        <v>5604</v>
      </c>
    </row>
    <row r="127" spans="2:13" s="60" customFormat="1" ht="15.75" customHeight="1" x14ac:dyDescent="0.2">
      <c r="B127" s="169" t="s">
        <v>101</v>
      </c>
      <c r="C127" s="103">
        <f t="shared" si="21"/>
        <v>83332.200000000041</v>
      </c>
      <c r="D127" s="103">
        <f t="shared" si="21"/>
        <v>83021.759999999951</v>
      </c>
      <c r="E127" s="103">
        <f t="shared" si="21"/>
        <v>81482.050000000017</v>
      </c>
      <c r="F127" s="103">
        <f t="shared" si="21"/>
        <v>91322.600000000108</v>
      </c>
      <c r="G127" s="103">
        <f t="shared" si="21"/>
        <v>89936.230000000185</v>
      </c>
      <c r="H127" s="103">
        <f t="shared" si="21"/>
        <v>99555.190000000264</v>
      </c>
      <c r="I127" s="103">
        <f t="shared" si="21"/>
        <v>135391.49000000037</v>
      </c>
      <c r="J127" s="103">
        <f t="shared" si="21"/>
        <v>186398.01000000018</v>
      </c>
      <c r="K127" s="103">
        <f t="shared" si="21"/>
        <v>177679.42</v>
      </c>
      <c r="L127" s="190">
        <f t="shared" si="21"/>
        <v>193036.46000000014</v>
      </c>
      <c r="M127" s="190">
        <f t="shared" ref="M127" si="33">M45</f>
        <v>208166.52000000037</v>
      </c>
    </row>
    <row r="128" spans="2:13" s="60" customFormat="1" ht="15.75" customHeight="1" x14ac:dyDescent="0.2">
      <c r="B128" s="169" t="s">
        <v>102</v>
      </c>
      <c r="C128" s="103">
        <f t="shared" si="21"/>
        <v>4882.9599999999991</v>
      </c>
      <c r="D128" s="103">
        <f t="shared" si="21"/>
        <v>6620.65</v>
      </c>
      <c r="E128" s="103">
        <f t="shared" si="21"/>
        <v>7339.15</v>
      </c>
      <c r="F128" s="103">
        <f t="shared" si="21"/>
        <v>6242.13</v>
      </c>
      <c r="G128" s="103">
        <f t="shared" si="21"/>
        <v>7063.4100000000008</v>
      </c>
      <c r="H128" s="103">
        <f t="shared" si="21"/>
        <v>5642.52</v>
      </c>
      <c r="I128" s="103">
        <f t="shared" si="21"/>
        <v>8208.3200000000015</v>
      </c>
      <c r="J128" s="103">
        <f t="shared" si="21"/>
        <v>10691.659999999998</v>
      </c>
      <c r="K128" s="103">
        <f t="shared" si="21"/>
        <v>9787.0799999999981</v>
      </c>
      <c r="L128" s="190">
        <f t="shared" si="21"/>
        <v>13486.749999999996</v>
      </c>
      <c r="M128" s="190">
        <f t="shared" ref="M128" si="34">M46</f>
        <v>15118.740000000002</v>
      </c>
    </row>
    <row r="129" spans="2:13" s="60" customFormat="1" ht="15.75" customHeight="1" x14ac:dyDescent="0.2">
      <c r="B129" s="23" t="s">
        <v>149</v>
      </c>
      <c r="C129" s="103">
        <f t="shared" si="21"/>
        <v>0</v>
      </c>
      <c r="D129" s="103">
        <f t="shared" si="21"/>
        <v>0</v>
      </c>
      <c r="E129" s="103">
        <f t="shared" si="21"/>
        <v>24</v>
      </c>
      <c r="F129" s="103">
        <f t="shared" si="21"/>
        <v>0</v>
      </c>
      <c r="G129" s="103">
        <f t="shared" si="21"/>
        <v>0</v>
      </c>
      <c r="H129" s="103">
        <f t="shared" si="21"/>
        <v>0</v>
      </c>
      <c r="I129" s="103">
        <f t="shared" si="21"/>
        <v>1.24</v>
      </c>
      <c r="J129" s="103">
        <f t="shared" si="21"/>
        <v>0</v>
      </c>
      <c r="K129" s="103">
        <f t="shared" si="21"/>
        <v>0</v>
      </c>
      <c r="L129" s="190">
        <f t="shared" si="21"/>
        <v>0</v>
      </c>
      <c r="M129" s="190">
        <f t="shared" ref="M129" si="35">M47</f>
        <v>8.92</v>
      </c>
    </row>
    <row r="130" spans="2:13" s="60" customFormat="1" ht="12.75" x14ac:dyDescent="0.2">
      <c r="B130" s="23"/>
      <c r="C130" s="170"/>
      <c r="D130" s="170"/>
      <c r="E130" s="170"/>
      <c r="F130" s="170"/>
      <c r="G130" s="170"/>
      <c r="H130" s="170"/>
      <c r="I130" s="170"/>
      <c r="J130" s="170"/>
      <c r="K130" s="170"/>
      <c r="L130" s="170"/>
    </row>
    <row r="131" spans="2:13" s="60" customFormat="1" ht="12.75" x14ac:dyDescent="0.2">
      <c r="B131" s="64"/>
      <c r="C131" s="92"/>
      <c r="D131" s="92"/>
      <c r="E131" s="92"/>
      <c r="F131" s="92"/>
      <c r="G131" s="92"/>
      <c r="H131" s="92"/>
      <c r="I131" s="92"/>
      <c r="J131" s="92"/>
      <c r="K131" s="93"/>
      <c r="L131" s="93"/>
    </row>
    <row r="132" spans="2:13" s="60" customFormat="1" ht="15.75" x14ac:dyDescent="0.25">
      <c r="B132" s="173" t="s">
        <v>76</v>
      </c>
      <c r="C132" s="92"/>
      <c r="D132" s="92"/>
      <c r="E132" s="92"/>
      <c r="F132" s="92"/>
      <c r="G132" s="92"/>
      <c r="H132" s="92"/>
      <c r="I132" s="92"/>
      <c r="J132" s="92"/>
      <c r="K132" s="93"/>
      <c r="L132" s="93"/>
    </row>
    <row r="133" spans="2:13" s="60" customFormat="1" ht="12.75" x14ac:dyDescent="0.2">
      <c r="B133" s="65"/>
      <c r="C133" s="101"/>
      <c r="D133" s="101"/>
      <c r="E133" s="101"/>
      <c r="F133" s="101"/>
      <c r="G133" s="101"/>
      <c r="H133" s="101"/>
      <c r="I133" s="101"/>
      <c r="J133" s="101"/>
      <c r="K133" s="101"/>
      <c r="L133" s="101"/>
    </row>
    <row r="134" spans="2:13" s="60" customFormat="1" ht="15.75" customHeight="1" x14ac:dyDescent="0.2">
      <c r="B134" s="70"/>
      <c r="C134" s="98" t="s">
        <v>14</v>
      </c>
      <c r="D134" s="98" t="s">
        <v>15</v>
      </c>
      <c r="E134" s="98" t="s">
        <v>16</v>
      </c>
      <c r="F134" s="98" t="s">
        <v>17</v>
      </c>
      <c r="G134" s="98" t="s">
        <v>105</v>
      </c>
      <c r="H134" s="323" t="s">
        <v>163</v>
      </c>
      <c r="I134" s="323" t="s">
        <v>168</v>
      </c>
      <c r="J134" s="323" t="s">
        <v>171</v>
      </c>
      <c r="K134" s="323" t="s">
        <v>175</v>
      </c>
      <c r="L134" s="323" t="s">
        <v>189</v>
      </c>
      <c r="M134" s="191" t="s">
        <v>190</v>
      </c>
    </row>
    <row r="135" spans="2:13" s="60" customFormat="1" ht="15.75" customHeight="1" x14ac:dyDescent="0.2">
      <c r="B135" s="71"/>
      <c r="C135" s="99"/>
      <c r="D135" s="99"/>
      <c r="E135" s="99"/>
      <c r="F135" s="99"/>
      <c r="G135" s="99"/>
      <c r="H135" s="102"/>
      <c r="I135" s="102"/>
      <c r="J135" s="100"/>
      <c r="K135" s="219"/>
      <c r="L135" s="328"/>
    </row>
    <row r="136" spans="2:13" s="60" customFormat="1" ht="15.75" customHeight="1" x14ac:dyDescent="0.2">
      <c r="B136" s="175" t="s">
        <v>88</v>
      </c>
      <c r="C136" s="177">
        <f t="shared" ref="C136:K136" si="36">SUM(C138:C152)</f>
        <v>1437317.7631172771</v>
      </c>
      <c r="D136" s="177">
        <f t="shared" si="36"/>
        <v>1464331.0233849094</v>
      </c>
      <c r="E136" s="177">
        <f t="shared" si="36"/>
        <v>1486667.8372829875</v>
      </c>
      <c r="F136" s="177">
        <f t="shared" si="36"/>
        <v>1489808.9706926898</v>
      </c>
      <c r="G136" s="177">
        <f t="shared" si="36"/>
        <v>1435885.5801355646</v>
      </c>
      <c r="H136" s="177">
        <f t="shared" si="36"/>
        <v>1498496.1046618319</v>
      </c>
      <c r="I136" s="177">
        <f t="shared" si="36"/>
        <v>1566319.7543693758</v>
      </c>
      <c r="J136" s="177">
        <f t="shared" si="36"/>
        <v>1557413.7409013666</v>
      </c>
      <c r="K136" s="192">
        <f t="shared" si="36"/>
        <v>1435862.9853563367</v>
      </c>
      <c r="L136" s="192">
        <f t="shared" ref="L136:M136" si="37">SUM(L138:L152)</f>
        <v>1527161.9850249584</v>
      </c>
      <c r="M136" s="192">
        <f t="shared" si="37"/>
        <v>1569559.1247920131</v>
      </c>
    </row>
    <row r="137" spans="2:13" s="60" customFormat="1" ht="15.75" customHeight="1" x14ac:dyDescent="0.2">
      <c r="B137" s="72"/>
      <c r="C137" s="103"/>
      <c r="D137" s="103"/>
      <c r="E137" s="103"/>
      <c r="F137" s="103"/>
      <c r="G137" s="103"/>
      <c r="H137" s="103"/>
      <c r="I137" s="103"/>
      <c r="J137" s="100"/>
      <c r="K137" s="189"/>
      <c r="L137" s="327"/>
    </row>
    <row r="138" spans="2:13" s="60" customFormat="1" ht="15.75" customHeight="1" x14ac:dyDescent="0.2">
      <c r="B138" s="169" t="s">
        <v>89</v>
      </c>
      <c r="C138" s="103">
        <f>C49</f>
        <v>91276.033642967668</v>
      </c>
      <c r="D138" s="103">
        <f t="shared" ref="D138:L138" si="38">D49</f>
        <v>88201.462202027717</v>
      </c>
      <c r="E138" s="103">
        <f t="shared" si="38"/>
        <v>88911.76740464977</v>
      </c>
      <c r="F138" s="103">
        <f t="shared" si="38"/>
        <v>89059.783025669371</v>
      </c>
      <c r="G138" s="103">
        <f t="shared" si="38"/>
        <v>87386.560611787223</v>
      </c>
      <c r="H138" s="103">
        <f t="shared" si="38"/>
        <v>90614.149798285434</v>
      </c>
      <c r="I138" s="103">
        <f t="shared" si="38"/>
        <v>99024.077537333535</v>
      </c>
      <c r="J138" s="103">
        <f t="shared" si="38"/>
        <v>98352.056859712146</v>
      </c>
      <c r="K138" s="103">
        <f t="shared" si="38"/>
        <v>92291.643142452376</v>
      </c>
      <c r="L138" s="190">
        <f t="shared" si="38"/>
        <v>97227.845257903391</v>
      </c>
      <c r="M138" s="190">
        <f t="shared" ref="M138" si="39">M49</f>
        <v>99251.48752079843</v>
      </c>
    </row>
    <row r="139" spans="2:13" s="60" customFormat="1" ht="15.75" customHeight="1" x14ac:dyDescent="0.2">
      <c r="B139" s="169" t="s">
        <v>90</v>
      </c>
      <c r="C139" s="103">
        <f t="shared" ref="C139:L152" si="40">C50</f>
        <v>31511.183651042869</v>
      </c>
      <c r="D139" s="103">
        <f t="shared" si="40"/>
        <v>37669.813241236698</v>
      </c>
      <c r="E139" s="103">
        <f t="shared" si="40"/>
        <v>32922.20355776963</v>
      </c>
      <c r="F139" s="103">
        <f t="shared" si="40"/>
        <v>33271.951620127169</v>
      </c>
      <c r="G139" s="103">
        <f t="shared" si="40"/>
        <v>29856.577424946005</v>
      </c>
      <c r="H139" s="103">
        <f t="shared" si="40"/>
        <v>33620.108954197545</v>
      </c>
      <c r="I139" s="103">
        <f t="shared" si="40"/>
        <v>29315.909981834855</v>
      </c>
      <c r="J139" s="103">
        <f t="shared" si="40"/>
        <v>28992.111894585578</v>
      </c>
      <c r="K139" s="103">
        <f t="shared" si="40"/>
        <v>25687.681936926503</v>
      </c>
      <c r="L139" s="190">
        <f t="shared" si="40"/>
        <v>26176.549084858565</v>
      </c>
      <c r="M139" s="190">
        <f t="shared" ref="M139" si="41">M50</f>
        <v>25399.534109816974</v>
      </c>
    </row>
    <row r="140" spans="2:13" s="60" customFormat="1" ht="15.75" customHeight="1" x14ac:dyDescent="0.2">
      <c r="B140" s="169" t="s">
        <v>91</v>
      </c>
      <c r="C140" s="103">
        <f t="shared" si="40"/>
        <v>44125.448002917074</v>
      </c>
      <c r="D140" s="103">
        <f t="shared" si="40"/>
        <v>47944.604504488001</v>
      </c>
      <c r="E140" s="103">
        <f t="shared" si="40"/>
        <v>46289.67866020868</v>
      </c>
      <c r="F140" s="103">
        <f t="shared" si="40"/>
        <v>49149.341719377742</v>
      </c>
      <c r="G140" s="103">
        <f t="shared" si="40"/>
        <v>47113.782729299477</v>
      </c>
      <c r="H140" s="103">
        <f t="shared" si="40"/>
        <v>52927.49520230569</v>
      </c>
      <c r="I140" s="103">
        <f t="shared" si="40"/>
        <v>57990.106952868875</v>
      </c>
      <c r="J140" s="103">
        <f t="shared" si="40"/>
        <v>62190.683901625212</v>
      </c>
      <c r="K140" s="103">
        <f t="shared" si="40"/>
        <v>58012.151113634536</v>
      </c>
      <c r="L140" s="190">
        <f t="shared" si="40"/>
        <v>61671.692179700483</v>
      </c>
      <c r="M140" s="190">
        <f t="shared" ref="M140" si="42">M51</f>
        <v>55943.80698835275</v>
      </c>
    </row>
    <row r="141" spans="2:13" s="60" customFormat="1" ht="15.75" customHeight="1" x14ac:dyDescent="0.2">
      <c r="B141" s="169" t="s">
        <v>92</v>
      </c>
      <c r="C141" s="103">
        <f t="shared" si="40"/>
        <v>71052.453897013242</v>
      </c>
      <c r="D141" s="103">
        <f t="shared" si="40"/>
        <v>62345.507969517254</v>
      </c>
      <c r="E141" s="103">
        <f t="shared" si="40"/>
        <v>62550.368106280293</v>
      </c>
      <c r="F141" s="103">
        <f t="shared" si="40"/>
        <v>63918.77210827158</v>
      </c>
      <c r="G141" s="103">
        <f t="shared" si="40"/>
        <v>66530.651585661748</v>
      </c>
      <c r="H141" s="103">
        <f t="shared" si="40"/>
        <v>60812.049735181987</v>
      </c>
      <c r="I141" s="103">
        <f t="shared" si="40"/>
        <v>67243.140414351685</v>
      </c>
      <c r="J141" s="103">
        <f t="shared" si="40"/>
        <v>71230.850115134715</v>
      </c>
      <c r="K141" s="103">
        <f t="shared" si="40"/>
        <v>69711.194351990838</v>
      </c>
      <c r="L141" s="190">
        <f t="shared" si="40"/>
        <v>68393.695507487486</v>
      </c>
      <c r="M141" s="190">
        <f t="shared" ref="M141" si="43">M52</f>
        <v>70157.271214642184</v>
      </c>
    </row>
    <row r="142" spans="2:13" s="211" customFormat="1" ht="15.75" customHeight="1" x14ac:dyDescent="0.2">
      <c r="B142" s="169" t="s">
        <v>93</v>
      </c>
      <c r="C142" s="103">
        <f t="shared" si="40"/>
        <v>81737.036639965649</v>
      </c>
      <c r="D142" s="103">
        <f t="shared" si="40"/>
        <v>80008.09796353984</v>
      </c>
      <c r="E142" s="103">
        <f t="shared" si="40"/>
        <v>76676.328612506506</v>
      </c>
      <c r="F142" s="103">
        <f t="shared" si="40"/>
        <v>73669.158323079726</v>
      </c>
      <c r="G142" s="103">
        <f t="shared" si="40"/>
        <v>68018.53791119231</v>
      </c>
      <c r="H142" s="103">
        <f t="shared" si="40"/>
        <v>70860.436294644882</v>
      </c>
      <c r="I142" s="103">
        <f t="shared" si="40"/>
        <v>71455.424569722702</v>
      </c>
      <c r="J142" s="103">
        <f t="shared" si="40"/>
        <v>70573.753575168928</v>
      </c>
      <c r="K142" s="103">
        <f t="shared" si="40"/>
        <v>61118.774535839999</v>
      </c>
      <c r="L142" s="190">
        <f t="shared" si="40"/>
        <v>64364.382695507433</v>
      </c>
      <c r="M142" s="190">
        <f t="shared" ref="M142" si="44">M53</f>
        <v>58607.605657237895</v>
      </c>
    </row>
    <row r="143" spans="2:13" s="60" customFormat="1" ht="15.75" customHeight="1" x14ac:dyDescent="0.2">
      <c r="B143" s="169" t="s">
        <v>94</v>
      </c>
      <c r="C143" s="103">
        <f t="shared" si="40"/>
        <v>98310.341298133062</v>
      </c>
      <c r="D143" s="103">
        <f t="shared" si="40"/>
        <v>102403.36644211382</v>
      </c>
      <c r="E143" s="103">
        <f t="shared" si="40"/>
        <v>103705.88584434592</v>
      </c>
      <c r="F143" s="103">
        <f t="shared" si="40"/>
        <v>110637.83471639232</v>
      </c>
      <c r="G143" s="103">
        <f t="shared" si="40"/>
        <v>98007.398627374932</v>
      </c>
      <c r="H143" s="103">
        <f t="shared" si="40"/>
        <v>103964.57558512228</v>
      </c>
      <c r="I143" s="103">
        <f t="shared" si="40"/>
        <v>104910.28483469068</v>
      </c>
      <c r="J143" s="103">
        <f t="shared" si="40"/>
        <v>97383.403232761979</v>
      </c>
      <c r="K143" s="103">
        <f t="shared" si="40"/>
        <v>89676.43969124266</v>
      </c>
      <c r="L143" s="190">
        <f t="shared" si="40"/>
        <v>92628.702163061447</v>
      </c>
      <c r="M143" s="190">
        <f t="shared" ref="M143" si="45">M54</f>
        <v>94467.871880199556</v>
      </c>
    </row>
    <row r="144" spans="2:13" s="60" customFormat="1" ht="15.75" customHeight="1" x14ac:dyDescent="0.2">
      <c r="B144" s="169" t="s">
        <v>95</v>
      </c>
      <c r="C144" s="103">
        <f t="shared" si="40"/>
        <v>334519.18536932149</v>
      </c>
      <c r="D144" s="103">
        <f t="shared" si="40"/>
        <v>346326.30347268807</v>
      </c>
      <c r="E144" s="103">
        <f t="shared" si="40"/>
        <v>363714.17918218591</v>
      </c>
      <c r="F144" s="103">
        <f t="shared" si="40"/>
        <v>358423.66927461064</v>
      </c>
      <c r="G144" s="103">
        <f t="shared" si="40"/>
        <v>351399.59989327425</v>
      </c>
      <c r="H144" s="103">
        <f t="shared" si="40"/>
        <v>369708.05651672441</v>
      </c>
      <c r="I144" s="103">
        <f t="shared" si="40"/>
        <v>383292.92856322473</v>
      </c>
      <c r="J144" s="103">
        <f t="shared" si="40"/>
        <v>374954.82002710819</v>
      </c>
      <c r="K144" s="103">
        <f t="shared" si="40"/>
        <v>345989.97972864</v>
      </c>
      <c r="L144" s="190">
        <f t="shared" si="40"/>
        <v>385503.01830282831</v>
      </c>
      <c r="M144" s="190">
        <f t="shared" ref="M144" si="46">M55</f>
        <v>422913.30948419217</v>
      </c>
    </row>
    <row r="145" spans="2:13" s="60" customFormat="1" ht="15.75" customHeight="1" x14ac:dyDescent="0.2">
      <c r="B145" s="169" t="s">
        <v>96</v>
      </c>
      <c r="C145" s="103">
        <f t="shared" si="40"/>
        <v>88779.698387115641</v>
      </c>
      <c r="D145" s="103">
        <f t="shared" si="40"/>
        <v>83330.079738462024</v>
      </c>
      <c r="E145" s="103">
        <f t="shared" si="40"/>
        <v>80611.90128388071</v>
      </c>
      <c r="F145" s="103">
        <f t="shared" si="40"/>
        <v>76089.656564008415</v>
      </c>
      <c r="G145" s="103">
        <f t="shared" si="40"/>
        <v>66094.801598731981</v>
      </c>
      <c r="H145" s="103">
        <f t="shared" si="40"/>
        <v>71686.591972041439</v>
      </c>
      <c r="I145" s="103">
        <f t="shared" si="40"/>
        <v>73114.872769109686</v>
      </c>
      <c r="J145" s="103">
        <f t="shared" si="40"/>
        <v>73450.075682524737</v>
      </c>
      <c r="K145" s="103">
        <f t="shared" si="40"/>
        <v>64902.26987301062</v>
      </c>
      <c r="L145" s="190">
        <f t="shared" si="40"/>
        <v>63642.039933444212</v>
      </c>
      <c r="M145" s="190">
        <f t="shared" ref="M145" si="47">M56</f>
        <v>65389.865224625522</v>
      </c>
    </row>
    <row r="146" spans="2:13" s="60" customFormat="1" ht="15.75" customHeight="1" x14ac:dyDescent="0.2">
      <c r="B146" s="169" t="s">
        <v>97</v>
      </c>
      <c r="C146" s="103">
        <f t="shared" si="40"/>
        <v>200430.19623676917</v>
      </c>
      <c r="D146" s="103">
        <f t="shared" si="40"/>
        <v>205336.71113601181</v>
      </c>
      <c r="E146" s="103">
        <f t="shared" si="40"/>
        <v>216441.86946242113</v>
      </c>
      <c r="F146" s="103">
        <f t="shared" si="40"/>
        <v>212755.44136290107</v>
      </c>
      <c r="G146" s="103">
        <f t="shared" si="40"/>
        <v>223882.12608037563</v>
      </c>
      <c r="H146" s="103">
        <f t="shared" si="40"/>
        <v>255166.31496450998</v>
      </c>
      <c r="I146" s="103">
        <f t="shared" si="40"/>
        <v>290352.94698310533</v>
      </c>
      <c r="J146" s="103">
        <f t="shared" si="40"/>
        <v>301677.51439308317</v>
      </c>
      <c r="K146" s="103">
        <f t="shared" si="40"/>
        <v>284098.67094793409</v>
      </c>
      <c r="L146" s="190">
        <f t="shared" si="40"/>
        <v>296223.93011647306</v>
      </c>
      <c r="M146" s="190">
        <f t="shared" ref="M146" si="48">M57</f>
        <v>296101.89018302906</v>
      </c>
    </row>
    <row r="147" spans="2:13" s="60" customFormat="1" ht="15.75" customHeight="1" x14ac:dyDescent="0.2">
      <c r="B147" s="169" t="s">
        <v>98</v>
      </c>
      <c r="C147" s="103">
        <f t="shared" si="40"/>
        <v>249769.12528950171</v>
      </c>
      <c r="D147" s="103">
        <f t="shared" si="40"/>
        <v>260436.91271409806</v>
      </c>
      <c r="E147" s="103">
        <f t="shared" si="40"/>
        <v>272127.79431186436</v>
      </c>
      <c r="F147" s="103">
        <f t="shared" si="40"/>
        <v>280100.14099293877</v>
      </c>
      <c r="G147" s="103">
        <f t="shared" si="40"/>
        <v>261133.16407814843</v>
      </c>
      <c r="H147" s="103">
        <f t="shared" si="40"/>
        <v>251306.43527067054</v>
      </c>
      <c r="I147" s="103">
        <f t="shared" si="40"/>
        <v>248460.42727368081</v>
      </c>
      <c r="J147" s="103">
        <f t="shared" si="40"/>
        <v>236864.39631469143</v>
      </c>
      <c r="K147" s="103">
        <f t="shared" si="40"/>
        <v>208271.06009980003</v>
      </c>
      <c r="L147" s="190">
        <f t="shared" si="40"/>
        <v>229496.50582362726</v>
      </c>
      <c r="M147" s="190">
        <f t="shared" ref="M147" si="49">M58</f>
        <v>246512.94509151441</v>
      </c>
    </row>
    <row r="148" spans="2:13" s="60" customFormat="1" ht="15.75" customHeight="1" x14ac:dyDescent="0.2">
      <c r="B148" s="169" t="s">
        <v>99</v>
      </c>
      <c r="C148" s="103">
        <f t="shared" si="40"/>
        <v>3419.313544266493</v>
      </c>
      <c r="D148" s="103">
        <f t="shared" si="40"/>
        <v>5492.5482574954094</v>
      </c>
      <c r="E148" s="103">
        <f t="shared" si="40"/>
        <v>3494.5400307358796</v>
      </c>
      <c r="F148" s="103">
        <f t="shared" si="40"/>
        <v>2692.07138349753</v>
      </c>
      <c r="G148" s="103">
        <f t="shared" si="40"/>
        <v>2724.4869955261479</v>
      </c>
      <c r="H148" s="103">
        <f t="shared" si="40"/>
        <v>1964.1384280079455</v>
      </c>
      <c r="I148" s="103">
        <f t="shared" si="40"/>
        <v>2226.2154791617063</v>
      </c>
      <c r="J148" s="103">
        <f t="shared" si="40"/>
        <v>2832.8914853621623</v>
      </c>
      <c r="K148" s="103">
        <f t="shared" si="40"/>
        <v>3607.2505024134157</v>
      </c>
      <c r="L148" s="190">
        <f t="shared" si="40"/>
        <v>3257.8818635607322</v>
      </c>
      <c r="M148" s="190">
        <f t="shared" ref="M148" si="50">M59</f>
        <v>2656.8119800332779</v>
      </c>
    </row>
    <row r="149" spans="2:13" s="60" customFormat="1" ht="15.75" customHeight="1" x14ac:dyDescent="0.2">
      <c r="B149" s="169" t="s">
        <v>100</v>
      </c>
      <c r="C149" s="103">
        <f t="shared" si="40"/>
        <v>4108.6457731505634</v>
      </c>
      <c r="D149" s="103">
        <f t="shared" si="40"/>
        <v>4099.3417926377087</v>
      </c>
      <c r="E149" s="103">
        <f t="shared" si="40"/>
        <v>3983.6307631855429</v>
      </c>
      <c r="F149" s="103">
        <f t="shared" si="40"/>
        <v>4198.8770947767334</v>
      </c>
      <c r="G149" s="103">
        <f t="shared" si="40"/>
        <v>5668.5415974998396</v>
      </c>
      <c r="H149" s="103">
        <f t="shared" si="40"/>
        <v>5578.4376349689737</v>
      </c>
      <c r="I149" s="103">
        <f t="shared" si="40"/>
        <v>5637.8772629416217</v>
      </c>
      <c r="J149" s="103">
        <f t="shared" si="40"/>
        <v>5263.2412833145481</v>
      </c>
      <c r="K149" s="103">
        <f t="shared" si="40"/>
        <v>4734.7814206103567</v>
      </c>
      <c r="L149" s="190">
        <f t="shared" si="40"/>
        <v>5313.6772046589003</v>
      </c>
      <c r="M149" s="190">
        <f t="shared" ref="M149" si="51">M60</f>
        <v>4216.0432612312807</v>
      </c>
    </row>
    <row r="150" spans="2:13" s="60" customFormat="1" ht="15.75" customHeight="1" x14ac:dyDescent="0.2">
      <c r="B150" s="169" t="s">
        <v>101</v>
      </c>
      <c r="C150" s="103">
        <f t="shared" si="40"/>
        <v>131016.5736903535</v>
      </c>
      <c r="D150" s="103">
        <f t="shared" si="40"/>
        <v>130432.01287543647</v>
      </c>
      <c r="E150" s="103">
        <f t="shared" si="40"/>
        <v>123956.546676579</v>
      </c>
      <c r="F150" s="103">
        <f t="shared" si="40"/>
        <v>127054.31135645795</v>
      </c>
      <c r="G150" s="103">
        <f t="shared" si="40"/>
        <v>119034.91681166038</v>
      </c>
      <c r="H150" s="103">
        <f t="shared" si="40"/>
        <v>123251.61705524966</v>
      </c>
      <c r="I150" s="103">
        <f t="shared" si="40"/>
        <v>125981.0210572411</v>
      </c>
      <c r="J150" s="103">
        <f t="shared" si="40"/>
        <v>126957.09256394851</v>
      </c>
      <c r="K150" s="103">
        <f t="shared" si="40"/>
        <v>121807.65305086071</v>
      </c>
      <c r="L150" s="190">
        <f t="shared" si="40"/>
        <v>125584.81863560717</v>
      </c>
      <c r="M150" s="190">
        <f t="shared" ref="M150" si="52">M61</f>
        <v>119824.36938435931</v>
      </c>
    </row>
    <row r="151" spans="2:13" s="60" customFormat="1" ht="15.75" customHeight="1" x14ac:dyDescent="0.2">
      <c r="B151" s="169" t="s">
        <v>102</v>
      </c>
      <c r="C151" s="103">
        <f t="shared" si="40"/>
        <v>7262.5276947590828</v>
      </c>
      <c r="D151" s="103">
        <f t="shared" si="40"/>
        <v>10304.261075156388</v>
      </c>
      <c r="E151" s="103">
        <f t="shared" si="40"/>
        <v>11253.171404976019</v>
      </c>
      <c r="F151" s="103">
        <f t="shared" si="40"/>
        <v>8787.9611505808371</v>
      </c>
      <c r="G151" s="103">
        <f t="shared" si="40"/>
        <v>9034.4341900862637</v>
      </c>
      <c r="H151" s="103">
        <f t="shared" si="40"/>
        <v>7035.6972499213289</v>
      </c>
      <c r="I151" s="103">
        <f t="shared" si="40"/>
        <v>7312.5206901087431</v>
      </c>
      <c r="J151" s="103">
        <f t="shared" si="40"/>
        <v>6690.8495723450342</v>
      </c>
      <c r="K151" s="103">
        <f t="shared" si="40"/>
        <v>5953.4349609807505</v>
      </c>
      <c r="L151" s="190">
        <f t="shared" si="40"/>
        <v>7677.2462562396004</v>
      </c>
      <c r="M151" s="190">
        <f t="shared" ref="M151" si="53">M62</f>
        <v>8112.3128119800331</v>
      </c>
    </row>
    <row r="152" spans="2:13" s="60" customFormat="1" ht="15.75" customHeight="1" x14ac:dyDescent="0.2">
      <c r="B152" s="23" t="s">
        <v>149</v>
      </c>
      <c r="C152" s="103">
        <f t="shared" si="40"/>
        <v>0</v>
      </c>
      <c r="D152" s="103">
        <f t="shared" si="40"/>
        <v>0</v>
      </c>
      <c r="E152" s="103">
        <f t="shared" si="40"/>
        <v>27.971981398632369</v>
      </c>
      <c r="F152" s="103">
        <f t="shared" si="40"/>
        <v>0</v>
      </c>
      <c r="G152" s="103">
        <f t="shared" si="40"/>
        <v>0</v>
      </c>
      <c r="H152" s="103">
        <f t="shared" si="40"/>
        <v>0</v>
      </c>
      <c r="I152" s="103">
        <f t="shared" si="40"/>
        <v>2</v>
      </c>
      <c r="J152" s="103">
        <f t="shared" si="40"/>
        <v>0</v>
      </c>
      <c r="K152" s="103">
        <f t="shared" si="40"/>
        <v>0</v>
      </c>
      <c r="L152" s="190">
        <f t="shared" si="40"/>
        <v>0</v>
      </c>
      <c r="M152" s="190">
        <f t="shared" ref="M152" si="54">M63</f>
        <v>4</v>
      </c>
    </row>
    <row r="153" spans="2:13" s="60" customFormat="1" ht="12.75" x14ac:dyDescent="0.2">
      <c r="B153" s="23"/>
      <c r="C153" s="93"/>
      <c r="D153" s="93"/>
      <c r="E153" s="93"/>
      <c r="F153" s="104"/>
      <c r="G153" s="104"/>
      <c r="H153" s="104"/>
      <c r="I153" s="93"/>
      <c r="J153" s="104"/>
      <c r="K153" s="104"/>
      <c r="L153" s="104"/>
    </row>
    <row r="154" spans="2:13" s="60" customFormat="1" ht="12.75" x14ac:dyDescent="0.2">
      <c r="B154" s="64"/>
      <c r="C154" s="92"/>
      <c r="D154" s="92"/>
      <c r="E154" s="92"/>
      <c r="F154" s="92"/>
      <c r="G154" s="92"/>
      <c r="H154" s="92"/>
      <c r="I154" s="92"/>
      <c r="J154" s="92"/>
      <c r="K154" s="93"/>
      <c r="L154" s="93"/>
    </row>
    <row r="155" spans="2:13" s="60" customFormat="1" ht="18.75" x14ac:dyDescent="0.25">
      <c r="B155" s="173" t="s">
        <v>173</v>
      </c>
      <c r="C155" s="92"/>
      <c r="D155" s="92"/>
      <c r="E155" s="92"/>
      <c r="F155" s="92"/>
      <c r="G155" s="92"/>
      <c r="H155" s="92"/>
      <c r="I155" s="92"/>
      <c r="J155" s="92"/>
      <c r="K155" s="93"/>
      <c r="L155" s="93"/>
    </row>
    <row r="156" spans="2:13" x14ac:dyDescent="0.2">
      <c r="B156" s="65"/>
      <c r="C156" s="101"/>
      <c r="D156" s="101"/>
      <c r="E156" s="101"/>
      <c r="F156" s="101"/>
      <c r="G156" s="101"/>
      <c r="H156" s="101"/>
      <c r="I156" s="101"/>
      <c r="J156" s="101"/>
      <c r="K156" s="101"/>
      <c r="L156" s="101"/>
      <c r="M156" s="53"/>
    </row>
    <row r="157" spans="2:13" x14ac:dyDescent="0.2">
      <c r="B157" s="65"/>
      <c r="C157" s="101"/>
      <c r="D157" s="101"/>
      <c r="E157" s="101"/>
      <c r="F157" s="101"/>
      <c r="G157" s="101"/>
      <c r="H157" s="101"/>
      <c r="I157" s="101"/>
      <c r="J157" s="101"/>
      <c r="K157" s="101"/>
      <c r="L157" s="101"/>
      <c r="M157" s="53"/>
    </row>
    <row r="158" spans="2:13" ht="15" customHeight="1" x14ac:dyDescent="0.2">
      <c r="B158" s="70"/>
      <c r="C158" s="98" t="s">
        <v>14</v>
      </c>
      <c r="D158" s="98" t="s">
        <v>15</v>
      </c>
      <c r="E158" s="98" t="s">
        <v>16</v>
      </c>
      <c r="F158" s="98" t="s">
        <v>17</v>
      </c>
      <c r="G158" s="98" t="s">
        <v>105</v>
      </c>
      <c r="H158" s="323" t="s">
        <v>163</v>
      </c>
      <c r="I158" s="323" t="s">
        <v>168</v>
      </c>
      <c r="J158" s="323" t="s">
        <v>171</v>
      </c>
      <c r="K158" s="323" t="s">
        <v>175</v>
      </c>
      <c r="L158" s="323" t="s">
        <v>189</v>
      </c>
      <c r="M158" s="191" t="s">
        <v>190</v>
      </c>
    </row>
    <row r="159" spans="2:13" ht="15" customHeight="1" x14ac:dyDescent="0.2">
      <c r="B159" s="71"/>
      <c r="C159" s="195"/>
      <c r="D159" s="195"/>
      <c r="E159" s="195"/>
      <c r="F159" s="195"/>
      <c r="G159" s="195"/>
      <c r="H159" s="195"/>
      <c r="I159" s="195"/>
      <c r="J159" s="196"/>
      <c r="K159" s="328"/>
      <c r="L159" s="328"/>
      <c r="M159" s="53"/>
    </row>
    <row r="160" spans="2:13" ht="15" customHeight="1" x14ac:dyDescent="0.2">
      <c r="B160" s="175" t="s">
        <v>88</v>
      </c>
      <c r="C160" s="178">
        <f>(C136/Population!B70)*10000/365</f>
        <v>9.133051891333638</v>
      </c>
      <c r="D160" s="178">
        <f>(D136/Population!B87)*10000/365</f>
        <v>9.2345639687416181</v>
      </c>
      <c r="E160" s="178">
        <f>(E136/Population!B104)*10000/365</f>
        <v>9.2911751340187418</v>
      </c>
      <c r="F160" s="178">
        <f>(F136/Population!B121)*10000/366</f>
        <v>9.2533311480540803</v>
      </c>
      <c r="G160" s="178">
        <f>(G136/Population!B138)*10000/365</f>
        <v>8.9081189040377762</v>
      </c>
      <c r="H160" s="178">
        <f>(H136/Population!B155)*10000/365</f>
        <v>9.2537229413503344</v>
      </c>
      <c r="I160" s="178">
        <f>(I136/Population!B172)*10000/365</f>
        <v>9.6201278763116385</v>
      </c>
      <c r="J160" s="178">
        <f>(J136/Population!B189)*10000/366</f>
        <v>9.4796937171544222</v>
      </c>
      <c r="K160" s="193">
        <f>(K136/Population!B206)*10000/365</f>
        <v>8.727665281428914</v>
      </c>
      <c r="L160" s="193">
        <f>(L136/Population!B223)*10000/365</f>
        <v>9.2595212905076831</v>
      </c>
      <c r="M160" s="193">
        <f>(M136/Population!B240)*10000/365</f>
        <v>9.4677539034443097</v>
      </c>
    </row>
    <row r="161" spans="2:13" ht="15" customHeight="1" x14ac:dyDescent="0.2">
      <c r="B161" s="72"/>
      <c r="C161" s="103"/>
      <c r="D161" s="103"/>
      <c r="E161" s="103"/>
      <c r="F161" s="103"/>
      <c r="G161" s="103"/>
      <c r="H161" s="103"/>
      <c r="I161" s="103"/>
      <c r="J161" s="100"/>
      <c r="K161" s="189"/>
      <c r="L161" s="189"/>
      <c r="M161" s="53"/>
    </row>
    <row r="162" spans="2:13" ht="15" customHeight="1" x14ac:dyDescent="0.2">
      <c r="B162" s="169" t="s">
        <v>89</v>
      </c>
      <c r="C162" s="171">
        <f>C65</f>
        <v>8.1523641649054923</v>
      </c>
      <c r="D162" s="171">
        <f t="shared" ref="D162:M162" si="55">D65</f>
        <v>7.8466772410034675</v>
      </c>
      <c r="E162" s="171">
        <f t="shared" si="55"/>
        <v>7.8741489111488701</v>
      </c>
      <c r="F162" s="171">
        <f t="shared" si="55"/>
        <v>7.8905731852374483</v>
      </c>
      <c r="G162" s="171">
        <f t="shared" si="55"/>
        <v>7.745283556807804</v>
      </c>
      <c r="H162" s="171">
        <f t="shared" si="55"/>
        <v>8.0402483621359924</v>
      </c>
      <c r="I162" s="171">
        <f t="shared" si="55"/>
        <v>8.7968367104306697</v>
      </c>
      <c r="J162" s="171">
        <f t="shared" si="55"/>
        <v>8.7369108963178803</v>
      </c>
      <c r="K162" s="171">
        <f t="shared" si="55"/>
        <v>8.1928080908999679</v>
      </c>
      <c r="L162" s="194">
        <f t="shared" si="55"/>
        <v>8.6448922459078119</v>
      </c>
      <c r="M162" s="194">
        <f t="shared" si="55"/>
        <v>8.8220160729655959</v>
      </c>
    </row>
    <row r="163" spans="2:13" ht="15" customHeight="1" x14ac:dyDescent="0.2">
      <c r="B163" s="169" t="s">
        <v>90</v>
      </c>
      <c r="C163" s="171">
        <f t="shared" ref="C163:M175" si="56">C66</f>
        <v>9.2101231120228277</v>
      </c>
      <c r="D163" s="171">
        <f t="shared" si="56"/>
        <v>10.973414969081352</v>
      </c>
      <c r="E163" s="171">
        <f t="shared" si="56"/>
        <v>9.5396951841874298</v>
      </c>
      <c r="F163" s="171">
        <f t="shared" si="56"/>
        <v>9.6374723091362107</v>
      </c>
      <c r="G163" s="171">
        <f t="shared" si="56"/>
        <v>8.6240213242093873</v>
      </c>
      <c r="H163" s="171">
        <f t="shared" si="56"/>
        <v>9.6987383038766257</v>
      </c>
      <c r="I163" s="171">
        <f t="shared" si="56"/>
        <v>8.449588300885603</v>
      </c>
      <c r="J163" s="171">
        <f t="shared" si="56"/>
        <v>8.3148860592506697</v>
      </c>
      <c r="K163" s="171">
        <f t="shared" si="56"/>
        <v>7.331417670489822</v>
      </c>
      <c r="L163" s="194">
        <f t="shared" si="56"/>
        <v>7.4530858034616054</v>
      </c>
      <c r="M163" s="194">
        <f t="shared" si="56"/>
        <v>7.212138908291279</v>
      </c>
    </row>
    <row r="164" spans="2:13" ht="15" customHeight="1" x14ac:dyDescent="0.2">
      <c r="B164" s="169" t="s">
        <v>91</v>
      </c>
      <c r="C164" s="171">
        <f t="shared" si="56"/>
        <v>9.6331069009495405</v>
      </c>
      <c r="D164" s="171">
        <f t="shared" si="56"/>
        <v>10.441912368772753</v>
      </c>
      <c r="E164" s="171">
        <f t="shared" si="56"/>
        <v>10.038631032685778</v>
      </c>
      <c r="F164" s="171">
        <f t="shared" si="56"/>
        <v>10.668166463692639</v>
      </c>
      <c r="G164" s="171">
        <f t="shared" si="56"/>
        <v>10.243134292949357</v>
      </c>
      <c r="H164" s="171">
        <f t="shared" si="56"/>
        <v>11.505465724905422</v>
      </c>
      <c r="I164" s="171">
        <f t="shared" si="56"/>
        <v>12.609886609705677</v>
      </c>
      <c r="J164" s="171">
        <f t="shared" si="56"/>
        <v>13.653567959974517</v>
      </c>
      <c r="K164" s="171">
        <f t="shared" si="56"/>
        <v>12.642877054189105</v>
      </c>
      <c r="L164" s="194">
        <f t="shared" si="56"/>
        <v>13.477620743930371</v>
      </c>
      <c r="M164" s="194">
        <f t="shared" si="56"/>
        <v>12.201430067401606</v>
      </c>
    </row>
    <row r="165" spans="2:13" ht="15" customHeight="1" x14ac:dyDescent="0.2">
      <c r="B165" s="169" t="s">
        <v>92</v>
      </c>
      <c r="C165" s="171">
        <f t="shared" si="56"/>
        <v>6.5587024811774493</v>
      </c>
      <c r="D165" s="171">
        <f t="shared" si="56"/>
        <v>5.7307507557384714</v>
      </c>
      <c r="E165" s="171">
        <f t="shared" si="56"/>
        <v>5.6969047824920249</v>
      </c>
      <c r="F165" s="171">
        <f t="shared" si="56"/>
        <v>5.8017082971987239</v>
      </c>
      <c r="G165" s="171">
        <f t="shared" si="56"/>
        <v>6.0213851281716844</v>
      </c>
      <c r="H165" s="171">
        <f t="shared" si="56"/>
        <v>5.4953610211377653</v>
      </c>
      <c r="I165" s="171">
        <f t="shared" si="56"/>
        <v>6.0601443411698037</v>
      </c>
      <c r="J165" s="171">
        <f t="shared" si="56"/>
        <v>6.4089020590663059</v>
      </c>
      <c r="K165" s="171">
        <f t="shared" si="56"/>
        <v>6.2195987835981912</v>
      </c>
      <c r="L165" s="194">
        <f t="shared" si="56"/>
        <v>6.0949068489396687</v>
      </c>
      <c r="M165" s="194">
        <f t="shared" si="56"/>
        <v>6.2204836910893855</v>
      </c>
    </row>
    <row r="166" spans="2:13" s="92" customFormat="1" ht="15" customHeight="1" x14ac:dyDescent="0.2">
      <c r="B166" s="169" t="s">
        <v>93</v>
      </c>
      <c r="C166" s="171">
        <f t="shared" si="56"/>
        <v>9.3182487874483453</v>
      </c>
      <c r="D166" s="171">
        <f t="shared" si="56"/>
        <v>9.0618690244554365</v>
      </c>
      <c r="E166" s="171">
        <f t="shared" si="56"/>
        <v>8.5944030039377211</v>
      </c>
      <c r="F166" s="171">
        <f t="shared" si="56"/>
        <v>8.2185040749475142</v>
      </c>
      <c r="G166" s="171">
        <f t="shared" si="56"/>
        <v>7.5586374192146097</v>
      </c>
      <c r="H166" s="171">
        <f t="shared" si="56"/>
        <v>7.8440303206152802</v>
      </c>
      <c r="I166" s="171">
        <f t="shared" si="56"/>
        <v>7.8372206784173679</v>
      </c>
      <c r="J166" s="171">
        <f t="shared" si="56"/>
        <v>7.683720980156604</v>
      </c>
      <c r="K166" s="171">
        <f t="shared" si="56"/>
        <v>6.6236045567931834</v>
      </c>
      <c r="L166" s="194">
        <f t="shared" si="56"/>
        <v>6.960472022776738</v>
      </c>
      <c r="M166" s="194">
        <f t="shared" si="56"/>
        <v>6.3175017261452036</v>
      </c>
    </row>
    <row r="167" spans="2:13" s="92" customFormat="1" ht="15" customHeight="1" x14ac:dyDescent="0.2">
      <c r="B167" s="169" t="s">
        <v>94</v>
      </c>
      <c r="C167" s="171">
        <f t="shared" si="56"/>
        <v>5.8194510939540383</v>
      </c>
      <c r="D167" s="171">
        <f t="shared" si="56"/>
        <v>5.9910093025272086</v>
      </c>
      <c r="E167" s="171">
        <f t="shared" si="56"/>
        <v>6.0078260582425917</v>
      </c>
      <c r="F167" s="171">
        <f t="shared" si="56"/>
        <v>6.366834605942099</v>
      </c>
      <c r="G167" s="171">
        <f t="shared" si="56"/>
        <v>5.5783868754890999</v>
      </c>
      <c r="H167" s="171">
        <f t="shared" si="56"/>
        <v>5.8674434113134284</v>
      </c>
      <c r="I167" s="171">
        <f t="shared" si="56"/>
        <v>5.8825003510617266</v>
      </c>
      <c r="J167" s="171">
        <f t="shared" si="56"/>
        <v>5.4748357221499573</v>
      </c>
      <c r="K167" s="171">
        <f t="shared" si="56"/>
        <v>5.0487300721571255</v>
      </c>
      <c r="L167" s="194">
        <f t="shared" si="56"/>
        <v>5.2378019529003135</v>
      </c>
      <c r="M167" s="194">
        <f t="shared" si="56"/>
        <v>5.3351381389814492</v>
      </c>
    </row>
    <row r="168" spans="2:13" s="92" customFormat="1" ht="15" customHeight="1" x14ac:dyDescent="0.2">
      <c r="B168" s="169" t="s">
        <v>95</v>
      </c>
      <c r="C168" s="171">
        <f t="shared" si="56"/>
        <v>9.2504667552196143</v>
      </c>
      <c r="D168" s="171">
        <f t="shared" si="56"/>
        <v>9.5030455722364451</v>
      </c>
      <c r="E168" s="171">
        <f t="shared" si="56"/>
        <v>9.8919376951393438</v>
      </c>
      <c r="F168" s="171">
        <f t="shared" si="56"/>
        <v>10.39138384086805</v>
      </c>
      <c r="G168" s="171">
        <f t="shared" si="56"/>
        <v>10.176984150510011</v>
      </c>
      <c r="H168" s="171">
        <f t="shared" si="56"/>
        <v>10.656741667366251</v>
      </c>
      <c r="I168" s="171">
        <f t="shared" si="56"/>
        <v>10.973852890575621</v>
      </c>
      <c r="J168" s="171">
        <f t="shared" si="56"/>
        <v>10.643685103541115</v>
      </c>
      <c r="K168" s="171">
        <f t="shared" si="56"/>
        <v>9.7386842459128964</v>
      </c>
      <c r="L168" s="194">
        <f t="shared" si="56"/>
        <v>10.799399717834717</v>
      </c>
      <c r="M168" s="194">
        <f t="shared" si="56"/>
        <v>11.762945514749577</v>
      </c>
    </row>
    <row r="169" spans="2:13" s="92" customFormat="1" ht="15" customHeight="1" x14ac:dyDescent="0.2">
      <c r="B169" s="169" t="s">
        <v>96</v>
      </c>
      <c r="C169" s="171">
        <f t="shared" si="56"/>
        <v>9.2792389270637781</v>
      </c>
      <c r="D169" s="171">
        <f t="shared" si="56"/>
        <v>8.6625860209886412</v>
      </c>
      <c r="E169" s="171">
        <f t="shared" si="56"/>
        <v>8.3038630526242692</v>
      </c>
      <c r="F169" s="171">
        <f t="shared" si="56"/>
        <v>7.8709331369030728</v>
      </c>
      <c r="G169" s="171">
        <f t="shared" si="56"/>
        <v>6.7913428125123421</v>
      </c>
      <c r="H169" s="171">
        <f t="shared" si="56"/>
        <v>7.355067121593887</v>
      </c>
      <c r="I169" s="171">
        <f t="shared" si="56"/>
        <v>7.4813528905617508</v>
      </c>
      <c r="J169" s="171">
        <f t="shared" si="56"/>
        <v>7.4461207456648593</v>
      </c>
      <c r="K169" s="171">
        <f t="shared" si="56"/>
        <v>6.6035249861941931</v>
      </c>
      <c r="L169" s="194">
        <f t="shared" si="56"/>
        <v>6.4712405774293043</v>
      </c>
      <c r="M169" s="194">
        <f t="shared" si="56"/>
        <v>6.6411493147156166</v>
      </c>
    </row>
    <row r="170" spans="2:13" ht="15" customHeight="1" x14ac:dyDescent="0.2">
      <c r="B170" s="169" t="s">
        <v>97</v>
      </c>
      <c r="C170" s="171">
        <f t="shared" si="56"/>
        <v>11.86478972957441</v>
      </c>
      <c r="D170" s="171">
        <f t="shared" si="56"/>
        <v>12.105281624509056</v>
      </c>
      <c r="E170" s="171">
        <f t="shared" si="56"/>
        <v>12.702241092980795</v>
      </c>
      <c r="F170" s="171">
        <f t="shared" si="56"/>
        <v>10.949570392197717</v>
      </c>
      <c r="G170" s="171">
        <f t="shared" si="56"/>
        <v>11.494960455533318</v>
      </c>
      <c r="H170" s="171">
        <f t="shared" si="56"/>
        <v>13.070517809869088</v>
      </c>
      <c r="I170" s="171">
        <f t="shared" si="56"/>
        <v>14.831998202253651</v>
      </c>
      <c r="J170" s="171">
        <f t="shared" si="56"/>
        <v>15.381604338416276</v>
      </c>
      <c r="K170" s="171">
        <f t="shared" si="56"/>
        <v>14.414789823564082</v>
      </c>
      <c r="L170" s="194">
        <f t="shared" si="56"/>
        <v>15.001754416074538</v>
      </c>
      <c r="M170" s="194">
        <f t="shared" si="56"/>
        <v>14.928517896929051</v>
      </c>
    </row>
    <row r="171" spans="2:13" ht="15" customHeight="1" x14ac:dyDescent="0.2">
      <c r="B171" s="169" t="s">
        <v>98</v>
      </c>
      <c r="C171" s="171">
        <f t="shared" si="56"/>
        <v>10.108545129498223</v>
      </c>
      <c r="D171" s="171">
        <f t="shared" si="56"/>
        <v>10.418259961713044</v>
      </c>
      <c r="E171" s="171">
        <f t="shared" si="56"/>
        <v>10.737182601364449</v>
      </c>
      <c r="F171" s="171">
        <f t="shared" si="56"/>
        <v>10.956546986026527</v>
      </c>
      <c r="G171" s="171">
        <f t="shared" si="56"/>
        <v>10.141085874036152</v>
      </c>
      <c r="H171" s="171">
        <f t="shared" si="56"/>
        <v>9.662685378396354</v>
      </c>
      <c r="I171" s="171">
        <f t="shared" si="56"/>
        <v>9.4405735430634934</v>
      </c>
      <c r="J171" s="171">
        <f t="shared" si="56"/>
        <v>8.8796562287991208</v>
      </c>
      <c r="K171" s="171">
        <f t="shared" si="56"/>
        <v>7.71427510878482</v>
      </c>
      <c r="L171" s="194">
        <f t="shared" si="56"/>
        <v>8.4188605679595536</v>
      </c>
      <c r="M171" s="194">
        <f t="shared" si="56"/>
        <v>8.9410687237388711</v>
      </c>
    </row>
    <row r="172" spans="2:13" ht="15" customHeight="1" x14ac:dyDescent="0.2">
      <c r="B172" s="169" t="s">
        <v>99</v>
      </c>
      <c r="C172" s="171">
        <f t="shared" si="56"/>
        <v>5.4181505570034041</v>
      </c>
      <c r="D172" s="171">
        <f t="shared" si="56"/>
        <v>8.5597709998837548</v>
      </c>
      <c r="E172" s="171">
        <f t="shared" si="56"/>
        <v>5.3717568736961852</v>
      </c>
      <c r="F172" s="171">
        <f t="shared" si="56"/>
        <v>4.1071043751974239</v>
      </c>
      <c r="G172" s="171">
        <f t="shared" si="56"/>
        <v>4.1390417727339193</v>
      </c>
      <c r="H172" s="171">
        <f t="shared" si="56"/>
        <v>2.9776456245155534</v>
      </c>
      <c r="I172" s="171">
        <f t="shared" si="56"/>
        <v>3.3547222324701558</v>
      </c>
      <c r="J172" s="171">
        <f t="shared" si="56"/>
        <v>4.2333078080281448</v>
      </c>
      <c r="K172" s="171">
        <f t="shared" si="56"/>
        <v>5.3551222372277865</v>
      </c>
      <c r="L172" s="194">
        <f t="shared" si="56"/>
        <v>4.7869268131410641</v>
      </c>
      <c r="M172" s="194">
        <f t="shared" si="56"/>
        <v>3.894979094391064</v>
      </c>
    </row>
    <row r="173" spans="2:13" ht="15" customHeight="1" x14ac:dyDescent="0.2">
      <c r="B173" s="169" t="s">
        <v>100</v>
      </c>
      <c r="C173" s="171">
        <f t="shared" si="56"/>
        <v>6.1373773306015682</v>
      </c>
      <c r="D173" s="171">
        <f t="shared" si="56"/>
        <v>6.0463383065878187</v>
      </c>
      <c r="E173" s="171">
        <f t="shared" si="56"/>
        <v>5.8161773969836625</v>
      </c>
      <c r="F173" s="171">
        <f t="shared" si="56"/>
        <v>6.1167506047758868</v>
      </c>
      <c r="G173" s="171">
        <f t="shared" si="56"/>
        <v>8.2419205816772028</v>
      </c>
      <c r="H173" s="171">
        <f t="shared" si="56"/>
        <v>8.0808918631295477</v>
      </c>
      <c r="I173" s="171">
        <f t="shared" si="56"/>
        <v>8.1527705460531994</v>
      </c>
      <c r="J173" s="171">
        <f t="shared" si="56"/>
        <v>6.5585890623599514</v>
      </c>
      <c r="K173" s="171">
        <f t="shared" si="56"/>
        <v>6.8827950825506274</v>
      </c>
      <c r="L173" s="194">
        <f t="shared" si="56"/>
        <v>7.7498108803787629</v>
      </c>
      <c r="M173" s="194">
        <f t="shared" si="56"/>
        <v>6.1696418413781471</v>
      </c>
    </row>
    <row r="174" spans="2:13" ht="15" customHeight="1" x14ac:dyDescent="0.2">
      <c r="B174" s="169" t="s">
        <v>101</v>
      </c>
      <c r="C174" s="171">
        <f t="shared" si="56"/>
        <v>10.722112372783887</v>
      </c>
      <c r="D174" s="171">
        <f t="shared" si="56"/>
        <v>10.583353239902973</v>
      </c>
      <c r="E174" s="171">
        <f t="shared" si="56"/>
        <v>9.9525527713628748</v>
      </c>
      <c r="F174" s="171">
        <f t="shared" si="56"/>
        <v>10.146324224987122</v>
      </c>
      <c r="G174" s="171">
        <f t="shared" si="56"/>
        <v>9.4800459218619686</v>
      </c>
      <c r="H174" s="171">
        <f t="shared" si="56"/>
        <v>9.7609356132190452</v>
      </c>
      <c r="I174" s="171">
        <f t="shared" si="56"/>
        <v>9.9476462618844774</v>
      </c>
      <c r="J174" s="171">
        <f t="shared" si="56"/>
        <v>11.173998582582238</v>
      </c>
      <c r="K174" s="171">
        <f t="shared" si="56"/>
        <v>9.5799810363575357</v>
      </c>
      <c r="L174" s="194">
        <f t="shared" si="56"/>
        <v>9.8760569099199564</v>
      </c>
      <c r="M174" s="194">
        <f t="shared" si="56"/>
        <v>9.3833517269419939</v>
      </c>
    </row>
    <row r="175" spans="2:13" ht="15" customHeight="1" x14ac:dyDescent="0.2">
      <c r="B175" s="169" t="s">
        <v>102</v>
      </c>
      <c r="C175" s="171">
        <f t="shared" si="56"/>
        <v>8.777720200293313</v>
      </c>
      <c r="D175" s="171">
        <f t="shared" si="56"/>
        <v>12.314439372171183</v>
      </c>
      <c r="E175" s="171">
        <f t="shared" si="56"/>
        <v>13.384244232244582</v>
      </c>
      <c r="F175" s="171">
        <f t="shared" si="56"/>
        <v>10.472187330695617</v>
      </c>
      <c r="G175" s="171">
        <f t="shared" si="56"/>
        <v>10.789831950037936</v>
      </c>
      <c r="H175" s="171">
        <f t="shared" si="56"/>
        <v>8.4472951823028151</v>
      </c>
      <c r="I175" s="171">
        <f t="shared" si="56"/>
        <v>8.8171390109021655</v>
      </c>
      <c r="J175" s="171">
        <f t="shared" si="56"/>
        <v>8.1282219713497739</v>
      </c>
      <c r="K175" s="171">
        <f t="shared" si="56"/>
        <v>7.2225925320000686</v>
      </c>
      <c r="L175" s="194">
        <f t="shared" si="56"/>
        <v>9.3474141796097268</v>
      </c>
      <c r="M175" s="194">
        <f t="shared" si="56"/>
        <v>9.8929558236312438</v>
      </c>
    </row>
    <row r="176" spans="2:13" x14ac:dyDescent="0.2">
      <c r="B176" s="23"/>
      <c r="C176" s="179"/>
      <c r="D176" s="179"/>
      <c r="E176" s="179"/>
      <c r="F176" s="179"/>
      <c r="G176" s="179"/>
      <c r="H176" s="179"/>
      <c r="I176" s="179"/>
      <c r="J176" s="179"/>
      <c r="K176" s="179"/>
      <c r="L176" s="179"/>
    </row>
    <row r="177" spans="2:12" x14ac:dyDescent="0.2">
      <c r="B177" s="61"/>
      <c r="C177" s="104"/>
      <c r="D177" s="104"/>
      <c r="E177" s="104"/>
      <c r="F177" s="104"/>
      <c r="G177" s="104"/>
      <c r="H177" s="104"/>
      <c r="I177" s="104"/>
      <c r="J177" s="104"/>
      <c r="K177" s="104"/>
      <c r="L177" s="104"/>
    </row>
    <row r="178" spans="2:12" x14ac:dyDescent="0.2">
      <c r="B178" s="61"/>
      <c r="C178" s="104"/>
      <c r="D178" s="104"/>
      <c r="E178" s="104"/>
      <c r="F178" s="104"/>
      <c r="G178" s="104"/>
      <c r="H178" s="104"/>
      <c r="I178" s="104"/>
      <c r="J178" s="104"/>
      <c r="K178" s="104"/>
      <c r="L178" s="104"/>
    </row>
    <row r="179" spans="2:12" x14ac:dyDescent="0.2">
      <c r="L179" s="91" t="s">
        <v>69</v>
      </c>
    </row>
    <row r="180" spans="2:12" x14ac:dyDescent="0.2">
      <c r="B180" s="207" t="s">
        <v>176</v>
      </c>
      <c r="L180" s="91"/>
    </row>
    <row r="181" spans="2:12" x14ac:dyDescent="0.2">
      <c r="B181" s="382" t="s">
        <v>172</v>
      </c>
      <c r="C181" s="382"/>
      <c r="D181" s="382"/>
      <c r="E181" s="382"/>
      <c r="F181" s="382"/>
      <c r="G181" s="382"/>
      <c r="H181" s="382"/>
      <c r="I181" s="382"/>
      <c r="J181" s="382"/>
      <c r="K181" s="382"/>
      <c r="L181" s="382"/>
    </row>
    <row r="182" spans="2:12" x14ac:dyDescent="0.2">
      <c r="B182" s="73" t="s">
        <v>103</v>
      </c>
    </row>
  </sheetData>
  <dataConsolidate/>
  <mergeCells count="1">
    <mergeCell ref="B181:L181"/>
  </mergeCells>
  <pageMargins left="0.70866141732283472" right="0.70866141732283472" top="0.74803149606299213" bottom="0.74803149606299213" header="0.31496062992125984" footer="0.31496062992125984"/>
  <pageSetup scale="37"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M121"/>
  <sheetViews>
    <sheetView zoomScale="85" zoomScaleNormal="85" workbookViewId="0">
      <selection activeCell="B8" sqref="B8"/>
    </sheetView>
  </sheetViews>
  <sheetFormatPr defaultColWidth="9.140625" defaultRowHeight="15" x14ac:dyDescent="0.25"/>
  <cols>
    <col min="1" max="1" width="2.42578125" style="81" customWidth="1"/>
    <col min="2" max="2" width="11.140625" style="81" customWidth="1"/>
    <col min="3" max="16384" width="9.140625" style="81"/>
  </cols>
  <sheetData>
    <row r="1" spans="2:13" x14ac:dyDescent="0.25">
      <c r="M1" s="66"/>
    </row>
    <row r="8" spans="2:13" ht="18" x14ac:dyDescent="0.25">
      <c r="B8" s="14" t="s">
        <v>82</v>
      </c>
    </row>
    <row r="9" spans="2:13" ht="18" x14ac:dyDescent="0.25">
      <c r="B9" s="174" t="s">
        <v>138</v>
      </c>
    </row>
    <row r="11" spans="2:13" ht="18.75" x14ac:dyDescent="0.25">
      <c r="B11" s="80" t="s">
        <v>191</v>
      </c>
    </row>
    <row r="31" spans="2:2" ht="15.75" x14ac:dyDescent="0.25">
      <c r="B31" s="80" t="s">
        <v>192</v>
      </c>
    </row>
    <row r="52" spans="2:2" ht="15.75" x14ac:dyDescent="0.25">
      <c r="B52" s="80" t="s">
        <v>193</v>
      </c>
    </row>
    <row r="54" spans="2:2" ht="15.75" x14ac:dyDescent="0.25">
      <c r="B54" s="80"/>
    </row>
    <row r="76" spans="2:2" ht="15.75" x14ac:dyDescent="0.25">
      <c r="B76" s="82" t="s">
        <v>194</v>
      </c>
    </row>
    <row r="98" spans="2:2" ht="15.75" x14ac:dyDescent="0.25">
      <c r="B98" s="82" t="s">
        <v>159</v>
      </c>
    </row>
    <row r="121" spans="2:2" x14ac:dyDescent="0.25">
      <c r="B121" s="207" t="s">
        <v>174</v>
      </c>
    </row>
  </sheetData>
  <pageMargins left="0.70866141732283472" right="0.70866141732283472" top="0.74803149606299213" bottom="0.74803149606299213" header="0.31496062992125984" footer="0.31496062992125984"/>
  <pageSetup scale="3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L45"/>
  <sheetViews>
    <sheetView showGridLines="0" workbookViewId="0">
      <selection activeCell="G18" sqref="G18"/>
    </sheetView>
  </sheetViews>
  <sheetFormatPr defaultColWidth="9.140625" defaultRowHeight="15" x14ac:dyDescent="0.25"/>
  <cols>
    <col min="1" max="1" width="43.28515625" style="115" bestFit="1" customWidth="1"/>
    <col min="2" max="2" width="20.28515625" style="115" bestFit="1" customWidth="1"/>
    <col min="3" max="3" width="9.140625" style="115"/>
    <col min="4" max="5" width="16" style="115" bestFit="1" customWidth="1"/>
    <col min="6" max="16384" width="9.140625" style="115"/>
  </cols>
  <sheetData>
    <row r="1" spans="1:5" x14ac:dyDescent="0.25">
      <c r="A1" s="122" t="s">
        <v>110</v>
      </c>
      <c r="B1" s="115" t="s">
        <v>78</v>
      </c>
      <c r="C1" s="115" t="s">
        <v>79</v>
      </c>
      <c r="D1" s="115" t="s">
        <v>80</v>
      </c>
    </row>
    <row r="2" spans="1:5" x14ac:dyDescent="0.25">
      <c r="A2" s="123" t="s">
        <v>14</v>
      </c>
      <c r="B2" s="117">
        <v>425334.81000000075</v>
      </c>
      <c r="C2" s="117">
        <v>468197.79000007873</v>
      </c>
      <c r="D2" s="128">
        <v>0</v>
      </c>
    </row>
    <row r="3" spans="1:5" x14ac:dyDescent="0.25">
      <c r="A3" s="123" t="s">
        <v>15</v>
      </c>
      <c r="B3" s="117">
        <v>436490.93000000069</v>
      </c>
      <c r="C3" s="117">
        <v>464647.22000008856</v>
      </c>
      <c r="D3" s="128">
        <v>0</v>
      </c>
    </row>
    <row r="4" spans="1:5" x14ac:dyDescent="0.25">
      <c r="A4" s="123" t="s">
        <v>16</v>
      </c>
      <c r="B4" s="117">
        <v>477279.24999998498</v>
      </c>
      <c r="C4" s="117">
        <v>465187.66000008985</v>
      </c>
      <c r="D4" s="128">
        <v>0</v>
      </c>
    </row>
    <row r="5" spans="1:5" x14ac:dyDescent="0.25">
      <c r="A5" s="123" t="s">
        <v>17</v>
      </c>
      <c r="B5" s="117">
        <v>590240.23999998404</v>
      </c>
      <c r="C5" s="117">
        <v>449999.98000008659</v>
      </c>
      <c r="D5" s="128">
        <v>0</v>
      </c>
    </row>
    <row r="6" spans="1:5" x14ac:dyDescent="0.25">
      <c r="A6" s="120" t="s">
        <v>105</v>
      </c>
      <c r="B6" s="117">
        <v>627614.93000002578</v>
      </c>
      <c r="C6" s="117">
        <v>444057.70000000153</v>
      </c>
      <c r="D6" s="128">
        <v>6511.4700000000057</v>
      </c>
    </row>
    <row r="7" spans="1:5" x14ac:dyDescent="0.25">
      <c r="A7" s="123" t="s">
        <v>163</v>
      </c>
      <c r="B7" s="117">
        <v>672679.00000006426</v>
      </c>
      <c r="C7" s="117">
        <v>517109.76000000356</v>
      </c>
      <c r="D7" s="117">
        <v>33981.449999999822</v>
      </c>
    </row>
    <row r="8" spans="1:5" x14ac:dyDescent="0.25">
      <c r="A8" s="206" t="s">
        <v>168</v>
      </c>
      <c r="B8" s="198">
        <v>712323.97000000533</v>
      </c>
      <c r="C8" s="181">
        <v>969220.35999995051</v>
      </c>
      <c r="D8" s="198">
        <v>31027.199999999964</v>
      </c>
    </row>
    <row r="9" spans="1:5" x14ac:dyDescent="0.25">
      <c r="A9" s="206" t="s">
        <v>171</v>
      </c>
      <c r="B9" s="198">
        <v>747691.53000000527</v>
      </c>
      <c r="C9" s="181">
        <v>1540905.2099999841</v>
      </c>
      <c r="D9" s="198">
        <v>19746.510000000002</v>
      </c>
    </row>
    <row r="10" spans="1:5" x14ac:dyDescent="0.25">
      <c r="A10" s="115" t="s">
        <v>175</v>
      </c>
      <c r="B10" s="198">
        <v>791197.33000000601</v>
      </c>
      <c r="C10" s="181">
        <v>1277300.1999999902</v>
      </c>
      <c r="D10" s="198">
        <v>19216.259999999995</v>
      </c>
    </row>
    <row r="11" spans="1:5" x14ac:dyDescent="0.25">
      <c r="A11" s="115" t="s">
        <v>189</v>
      </c>
      <c r="B11" s="198">
        <v>795882.35000000929</v>
      </c>
      <c r="C11" s="181">
        <v>1561343.4899999886</v>
      </c>
      <c r="D11" s="198">
        <v>12071.520000000008</v>
      </c>
    </row>
    <row r="12" spans="1:5" x14ac:dyDescent="0.25">
      <c r="A12" s="115" t="s">
        <v>190</v>
      </c>
      <c r="B12" s="198">
        <v>924704.96000003209</v>
      </c>
      <c r="C12" s="181">
        <v>1734213.36</v>
      </c>
      <c r="D12" s="319">
        <v>10350.48</v>
      </c>
    </row>
    <row r="13" spans="1:5" x14ac:dyDescent="0.25">
      <c r="A13" s="61"/>
      <c r="B13" s="124"/>
      <c r="C13" s="124"/>
      <c r="D13" s="124"/>
    </row>
    <row r="14" spans="1:5" x14ac:dyDescent="0.25">
      <c r="A14" s="61"/>
      <c r="B14" s="124"/>
      <c r="C14" s="124"/>
      <c r="D14" s="124"/>
    </row>
    <row r="15" spans="1:5" x14ac:dyDescent="0.25">
      <c r="A15" s="125" t="s">
        <v>134</v>
      </c>
      <c r="B15" s="126" t="s">
        <v>14</v>
      </c>
      <c r="C15" s="126" t="s">
        <v>190</v>
      </c>
      <c r="D15" s="124" t="s">
        <v>133</v>
      </c>
      <c r="E15" s="124" t="s">
        <v>198</v>
      </c>
    </row>
    <row r="16" spans="1:5" x14ac:dyDescent="0.25">
      <c r="A16" s="61" t="s">
        <v>89</v>
      </c>
      <c r="B16" s="118">
        <v>8.1523641649054852</v>
      </c>
      <c r="C16" s="118">
        <v>8.8220160729655959</v>
      </c>
      <c r="D16" s="118">
        <v>9.1330518913336576</v>
      </c>
      <c r="E16" s="118">
        <v>9.4677539034443097</v>
      </c>
    </row>
    <row r="17" spans="1:11" x14ac:dyDescent="0.25">
      <c r="A17" s="61" t="s">
        <v>90</v>
      </c>
      <c r="B17" s="118">
        <v>9.2101231120228348</v>
      </c>
      <c r="C17" s="118">
        <v>7.212138908291279</v>
      </c>
      <c r="D17" s="118">
        <v>9.1330518913336576</v>
      </c>
      <c r="E17" s="118">
        <v>9.4677539034443097</v>
      </c>
    </row>
    <row r="18" spans="1:11" x14ac:dyDescent="0.25">
      <c r="A18" s="61" t="s">
        <v>91</v>
      </c>
      <c r="B18" s="118">
        <v>9.6331069009495529</v>
      </c>
      <c r="C18" s="118">
        <v>12.201430067401606</v>
      </c>
      <c r="D18" s="118">
        <v>9.1330518913336576</v>
      </c>
      <c r="E18" s="118">
        <v>9.4677539034443097</v>
      </c>
    </row>
    <row r="19" spans="1:11" x14ac:dyDescent="0.25">
      <c r="A19" s="61" t="s">
        <v>92</v>
      </c>
      <c r="B19" s="118">
        <v>6.5587024811774342</v>
      </c>
      <c r="C19" s="118">
        <v>6.2204836910893855</v>
      </c>
      <c r="D19" s="118">
        <v>9.1330518913336576</v>
      </c>
      <c r="E19" s="118">
        <v>9.4677539034443097</v>
      </c>
    </row>
    <row r="20" spans="1:11" x14ac:dyDescent="0.25">
      <c r="A20" s="61" t="s">
        <v>93</v>
      </c>
      <c r="B20" s="118">
        <v>9.31824878744834</v>
      </c>
      <c r="C20" s="118">
        <v>6.3175017261452036</v>
      </c>
      <c r="D20" s="118">
        <v>9.1330518913336576</v>
      </c>
      <c r="E20" s="118">
        <v>9.4677539034443097</v>
      </c>
    </row>
    <row r="21" spans="1:11" x14ac:dyDescent="0.25">
      <c r="A21" s="61" t="s">
        <v>94</v>
      </c>
      <c r="B21" s="118">
        <v>5.8194510939540249</v>
      </c>
      <c r="C21" s="118">
        <v>5.3351381389814492</v>
      </c>
      <c r="D21" s="118">
        <v>9.1330518913336576</v>
      </c>
      <c r="E21" s="118">
        <v>9.4677539034443097</v>
      </c>
    </row>
    <row r="22" spans="1:11" x14ac:dyDescent="0.25">
      <c r="A22" s="61" t="s">
        <v>95</v>
      </c>
      <c r="B22" s="118">
        <v>9.2504667552196729</v>
      </c>
      <c r="C22" s="118">
        <v>11.762945514749577</v>
      </c>
      <c r="D22" s="118">
        <v>9.1330518913336576</v>
      </c>
      <c r="E22" s="118">
        <v>9.4677539034443097</v>
      </c>
    </row>
    <row r="23" spans="1:11" x14ac:dyDescent="0.25">
      <c r="A23" s="61" t="s">
        <v>96</v>
      </c>
      <c r="B23" s="118">
        <v>9.2792389270637656</v>
      </c>
      <c r="C23" s="118">
        <v>6.6411493147156166</v>
      </c>
      <c r="D23" s="118">
        <v>9.1330518913336576</v>
      </c>
      <c r="E23" s="118">
        <v>9.4677539034443097</v>
      </c>
    </row>
    <row r="24" spans="1:11" x14ac:dyDescent="0.25">
      <c r="A24" s="61" t="s">
        <v>97</v>
      </c>
      <c r="B24" s="118">
        <v>11.864789729574495</v>
      </c>
      <c r="C24" s="118">
        <v>14.928517896929051</v>
      </c>
      <c r="D24" s="118">
        <v>9.1330518913336576</v>
      </c>
      <c r="E24" s="118">
        <v>9.4677539034443097</v>
      </c>
    </row>
    <row r="25" spans="1:11" x14ac:dyDescent="0.25">
      <c r="A25" s="61" t="s">
        <v>98</v>
      </c>
      <c r="B25" s="118">
        <v>10.108545129498237</v>
      </c>
      <c r="C25" s="118">
        <v>8.9410687237388711</v>
      </c>
      <c r="D25" s="118">
        <v>9.1330518913336576</v>
      </c>
      <c r="E25" s="118">
        <v>9.4677539034443097</v>
      </c>
    </row>
    <row r="26" spans="1:11" x14ac:dyDescent="0.25">
      <c r="A26" s="61" t="s">
        <v>99</v>
      </c>
      <c r="B26" s="118">
        <v>5.4181505570034041</v>
      </c>
      <c r="C26" s="118">
        <v>3.894979094391064</v>
      </c>
      <c r="D26" s="118">
        <v>9.1330518913336576</v>
      </c>
      <c r="E26" s="118">
        <v>9.4677539034443097</v>
      </c>
    </row>
    <row r="27" spans="1:11" x14ac:dyDescent="0.25">
      <c r="A27" s="115" t="s">
        <v>100</v>
      </c>
      <c r="B27" s="118">
        <v>6.13737733060157</v>
      </c>
      <c r="C27" s="118">
        <v>6.1696418413781471</v>
      </c>
      <c r="D27" s="118">
        <v>9.1330518913336576</v>
      </c>
      <c r="E27" s="118">
        <v>9.4677539034443097</v>
      </c>
    </row>
    <row r="28" spans="1:11" x14ac:dyDescent="0.25">
      <c r="A28" s="61" t="s">
        <v>101</v>
      </c>
      <c r="B28" s="118">
        <v>10.722112372783869</v>
      </c>
      <c r="C28" s="118">
        <v>9.3833517269419939</v>
      </c>
      <c r="D28" s="118">
        <v>9.1330518913336576</v>
      </c>
      <c r="E28" s="118">
        <v>9.4677539034443097</v>
      </c>
    </row>
    <row r="29" spans="1:11" x14ac:dyDescent="0.25">
      <c r="A29" s="115" t="s">
        <v>102</v>
      </c>
      <c r="B29" s="118">
        <v>8.777720200293313</v>
      </c>
      <c r="C29" s="118">
        <v>9.8929558236312438</v>
      </c>
      <c r="D29" s="118">
        <v>9.1330518913336576</v>
      </c>
      <c r="E29" s="118">
        <v>9.4677539034443097</v>
      </c>
    </row>
    <row r="31" spans="1:11" x14ac:dyDescent="0.25">
      <c r="A31" s="127"/>
      <c r="B31" s="126"/>
      <c r="C31" s="126"/>
      <c r="D31" s="124"/>
      <c r="E31" s="124"/>
    </row>
    <row r="32" spans="1:11" ht="15.75" x14ac:dyDescent="0.25">
      <c r="A32" s="18" t="s">
        <v>80</v>
      </c>
      <c r="B32" s="89"/>
      <c r="C32" s="89"/>
      <c r="D32" s="89"/>
      <c r="E32" s="89"/>
      <c r="F32" s="89"/>
      <c r="G32" s="89"/>
      <c r="H32" s="89"/>
      <c r="I32" s="89"/>
      <c r="J32" s="89"/>
      <c r="K32" s="89"/>
    </row>
    <row r="33" spans="1:12" x14ac:dyDescent="0.25">
      <c r="A33" s="54"/>
      <c r="B33" s="56"/>
      <c r="C33" s="56"/>
      <c r="D33" s="56"/>
      <c r="E33" s="56"/>
      <c r="F33" s="56"/>
      <c r="G33" s="56"/>
      <c r="H33" s="56"/>
      <c r="I33" s="56"/>
      <c r="J33" s="56"/>
      <c r="K33" s="56"/>
    </row>
    <row r="34" spans="1:12" x14ac:dyDescent="0.25">
      <c r="A34" s="312"/>
      <c r="B34" s="306" t="s">
        <v>14</v>
      </c>
      <c r="C34" s="306" t="s">
        <v>15</v>
      </c>
      <c r="D34" s="306" t="s">
        <v>16</v>
      </c>
      <c r="E34" s="306" t="s">
        <v>17</v>
      </c>
      <c r="F34" s="313" t="s">
        <v>105</v>
      </c>
      <c r="G34" s="306" t="s">
        <v>163</v>
      </c>
      <c r="H34" s="307" t="s">
        <v>168</v>
      </c>
      <c r="I34" s="307" t="s">
        <v>171</v>
      </c>
      <c r="J34" s="308" t="s">
        <v>175</v>
      </c>
      <c r="K34" s="308" t="s">
        <v>189</v>
      </c>
      <c r="L34" s="308" t="s">
        <v>190</v>
      </c>
    </row>
    <row r="35" spans="1:12" x14ac:dyDescent="0.25">
      <c r="A35" s="314" t="s">
        <v>32</v>
      </c>
      <c r="B35" s="315"/>
      <c r="C35" s="315"/>
      <c r="D35" s="306"/>
      <c r="E35" s="306"/>
      <c r="F35" s="316">
        <v>89</v>
      </c>
      <c r="G35" s="308">
        <v>474</v>
      </c>
      <c r="H35" s="308">
        <v>457</v>
      </c>
      <c r="I35" s="308">
        <v>267</v>
      </c>
      <c r="J35" s="309">
        <v>226</v>
      </c>
      <c r="K35" s="308">
        <v>143</v>
      </c>
      <c r="L35" s="308">
        <v>130</v>
      </c>
    </row>
    <row r="36" spans="1:12" x14ac:dyDescent="0.25">
      <c r="A36" s="314" t="s">
        <v>75</v>
      </c>
      <c r="B36" s="315"/>
      <c r="C36" s="315"/>
      <c r="D36" s="315"/>
      <c r="E36" s="315"/>
      <c r="F36" s="317">
        <v>6511.4700000000057</v>
      </c>
      <c r="G36" s="310">
        <v>33981.449999999822</v>
      </c>
      <c r="H36" s="308">
        <v>31027.199999999964</v>
      </c>
      <c r="I36" s="308">
        <v>19746.510000000002</v>
      </c>
      <c r="J36" s="310">
        <v>19216.259999999995</v>
      </c>
      <c r="K36" s="311">
        <v>12071.520000000008</v>
      </c>
      <c r="L36" s="318">
        <v>10350.48</v>
      </c>
    </row>
    <row r="38" spans="1:12" x14ac:dyDescent="0.25">
      <c r="A38" s="61"/>
      <c r="B38" s="118"/>
      <c r="C38" s="118"/>
      <c r="D38" s="118"/>
      <c r="E38" s="118"/>
    </row>
    <row r="39" spans="1:12" x14ac:dyDescent="0.25">
      <c r="A39" s="61"/>
      <c r="B39" s="118"/>
      <c r="C39" s="118"/>
      <c r="D39" s="118"/>
      <c r="E39" s="118"/>
    </row>
    <row r="40" spans="1:12" x14ac:dyDescent="0.25">
      <c r="A40" s="61"/>
      <c r="B40" s="118"/>
      <c r="C40" s="118"/>
      <c r="D40" s="118"/>
      <c r="E40" s="118"/>
    </row>
    <row r="41" spans="1:12" x14ac:dyDescent="0.25">
      <c r="A41" s="61"/>
      <c r="B41" s="118"/>
      <c r="C41" s="118"/>
      <c r="D41" s="118"/>
      <c r="E41" s="118"/>
    </row>
    <row r="42" spans="1:12" x14ac:dyDescent="0.25">
      <c r="A42" s="61"/>
      <c r="B42" s="118"/>
      <c r="C42" s="118"/>
      <c r="D42" s="118"/>
      <c r="E42" s="118"/>
    </row>
    <row r="43" spans="1:12" x14ac:dyDescent="0.25">
      <c r="B43" s="118"/>
      <c r="C43" s="118"/>
      <c r="D43" s="118"/>
      <c r="E43" s="118"/>
    </row>
    <row r="44" spans="1:12" x14ac:dyDescent="0.25">
      <c r="A44" s="61"/>
      <c r="B44" s="118"/>
      <c r="C44" s="118"/>
      <c r="D44" s="118"/>
      <c r="E44" s="118"/>
    </row>
    <row r="45" spans="1:12" x14ac:dyDescent="0.25">
      <c r="B45" s="118"/>
      <c r="C45" s="118"/>
      <c r="D45" s="118"/>
      <c r="E45" s="11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466"/>
  <sheetViews>
    <sheetView topLeftCell="B1" workbookViewId="0">
      <pane ySplit="1" topLeftCell="A424" activePane="bottomLeft" state="frozen"/>
      <selection activeCell="G18" sqref="G18"/>
      <selection pane="bottomLeft" activeCell="G18" sqref="G18"/>
    </sheetView>
  </sheetViews>
  <sheetFormatPr defaultRowHeight="15" x14ac:dyDescent="0.25"/>
  <cols>
    <col min="1" max="1" width="7.5703125" bestFit="1" customWidth="1"/>
    <col min="2" max="2" width="24.42578125" bestFit="1" customWidth="1"/>
    <col min="3" max="3" width="34" bestFit="1" customWidth="1"/>
    <col min="5" max="5" width="12.28515625" customWidth="1"/>
    <col min="6" max="6" width="10.140625" bestFit="1" customWidth="1"/>
    <col min="7" max="7" width="22.42578125" style="112" bestFit="1" customWidth="1"/>
    <col min="8" max="8" width="12" bestFit="1" customWidth="1"/>
    <col min="9" max="9" width="12" customWidth="1"/>
  </cols>
  <sheetData>
    <row r="1" spans="1:9" x14ac:dyDescent="0.25">
      <c r="A1" s="113" t="s">
        <v>111</v>
      </c>
      <c r="B1" s="113" t="s">
        <v>83</v>
      </c>
      <c r="C1" s="113" t="s">
        <v>112</v>
      </c>
      <c r="D1" s="113" t="s">
        <v>113</v>
      </c>
      <c r="E1" s="113" t="s">
        <v>114</v>
      </c>
      <c r="F1" s="113" t="s">
        <v>115</v>
      </c>
      <c r="G1" s="121" t="s">
        <v>162</v>
      </c>
      <c r="H1" s="121" t="s">
        <v>140</v>
      </c>
      <c r="I1" s="121"/>
    </row>
    <row r="2" spans="1:9" x14ac:dyDescent="0.25">
      <c r="A2">
        <v>2009</v>
      </c>
      <c r="B2" t="s">
        <v>116</v>
      </c>
      <c r="C2" t="s">
        <v>117</v>
      </c>
      <c r="D2">
        <v>1663</v>
      </c>
      <c r="E2">
        <v>37012.03</v>
      </c>
      <c r="F2">
        <v>43394.033642967675</v>
      </c>
      <c r="G2">
        <v>3.8757596131466938</v>
      </c>
      <c r="H2" s="112">
        <f>F2*10000/Population!B71/365</f>
        <v>3.8757596131466938</v>
      </c>
      <c r="I2" s="112"/>
    </row>
    <row r="3" spans="1:9" x14ac:dyDescent="0.25">
      <c r="A3">
        <v>2009</v>
      </c>
      <c r="B3" t="s">
        <v>116</v>
      </c>
      <c r="C3" t="s">
        <v>118</v>
      </c>
      <c r="D3">
        <v>463</v>
      </c>
      <c r="E3">
        <v>8726.9500000000007</v>
      </c>
      <c r="F3">
        <v>10299.183651042869</v>
      </c>
      <c r="G3">
        <v>3.0102566260248458</v>
      </c>
      <c r="H3" s="112">
        <f>F3*10000/Population!B72/365</f>
        <v>3.0102566260248458</v>
      </c>
      <c r="I3" s="112"/>
    </row>
    <row r="4" spans="1:9" x14ac:dyDescent="0.25">
      <c r="A4">
        <v>2009</v>
      </c>
      <c r="B4" t="s">
        <v>116</v>
      </c>
      <c r="C4" t="s">
        <v>119</v>
      </c>
      <c r="D4">
        <v>658</v>
      </c>
      <c r="E4">
        <v>11476.26</v>
      </c>
      <c r="F4">
        <v>13529.448002917074</v>
      </c>
      <c r="G4">
        <v>2.9536384291060895</v>
      </c>
      <c r="H4" s="112">
        <f>F4*10000/Population!B73/365</f>
        <v>2.9536384291060895</v>
      </c>
      <c r="I4" s="112"/>
    </row>
    <row r="5" spans="1:9" x14ac:dyDescent="0.25">
      <c r="A5">
        <v>2009</v>
      </c>
      <c r="B5" t="s">
        <v>116</v>
      </c>
      <c r="C5" t="s">
        <v>120</v>
      </c>
      <c r="D5">
        <v>1214</v>
      </c>
      <c r="E5">
        <v>29023.040000000001</v>
      </c>
      <c r="F5">
        <v>33989.453897013234</v>
      </c>
      <c r="G5">
        <v>3.137494954520891</v>
      </c>
      <c r="H5" s="112">
        <f>F5*10000/Population!B74/365</f>
        <v>3.137494954520891</v>
      </c>
      <c r="I5" s="112"/>
    </row>
    <row r="6" spans="1:9" x14ac:dyDescent="0.25">
      <c r="A6">
        <v>2009</v>
      </c>
      <c r="B6" t="s">
        <v>116</v>
      </c>
      <c r="C6" t="s">
        <v>121</v>
      </c>
      <c r="D6">
        <v>823</v>
      </c>
      <c r="E6">
        <v>18401.98</v>
      </c>
      <c r="F6">
        <v>21594.036639965645</v>
      </c>
      <c r="G6">
        <v>2.4617800449849976</v>
      </c>
      <c r="H6" s="112">
        <f>F6*10000/Population!B75/365</f>
        <v>2.4617800449849976</v>
      </c>
      <c r="I6" s="112"/>
    </row>
    <row r="7" spans="1:9" x14ac:dyDescent="0.25">
      <c r="A7">
        <v>2009</v>
      </c>
      <c r="B7" t="s">
        <v>116</v>
      </c>
      <c r="C7" t="s">
        <v>122</v>
      </c>
      <c r="D7">
        <v>1663</v>
      </c>
      <c r="E7">
        <v>38759.25</v>
      </c>
      <c r="F7">
        <v>45416.341298133062</v>
      </c>
      <c r="G7">
        <v>2.6884066677106477</v>
      </c>
      <c r="H7" s="112">
        <f>F7*10000/Population!B76/365</f>
        <v>2.6884066677106477</v>
      </c>
      <c r="I7" s="112"/>
    </row>
    <row r="8" spans="1:9" x14ac:dyDescent="0.25">
      <c r="A8">
        <v>2009</v>
      </c>
      <c r="B8" t="s">
        <v>116</v>
      </c>
      <c r="C8" t="s">
        <v>123</v>
      </c>
      <c r="D8">
        <v>4160</v>
      </c>
      <c r="E8">
        <v>92265.330000000016</v>
      </c>
      <c r="F8">
        <v>108467.18536932152</v>
      </c>
      <c r="G8">
        <v>2.9994455809265239</v>
      </c>
      <c r="H8" s="112">
        <f>F8*10000/Population!B77/365</f>
        <v>2.9994455809265239</v>
      </c>
      <c r="I8" s="112"/>
    </row>
    <row r="9" spans="1:9" x14ac:dyDescent="0.25">
      <c r="A9">
        <v>2009</v>
      </c>
      <c r="B9" t="s">
        <v>116</v>
      </c>
      <c r="C9" t="s">
        <v>124</v>
      </c>
      <c r="D9">
        <v>1211</v>
      </c>
      <c r="E9">
        <v>27070.429999999997</v>
      </c>
      <c r="F9">
        <v>31748.698387115641</v>
      </c>
      <c r="G9">
        <v>3.3183685381846879</v>
      </c>
      <c r="H9" s="112">
        <f>F9*10000/Population!B78/365</f>
        <v>3.3183685381846879</v>
      </c>
      <c r="I9" s="112"/>
    </row>
    <row r="10" spans="1:9" x14ac:dyDescent="0.25">
      <c r="A10">
        <v>2009</v>
      </c>
      <c r="B10" t="s">
        <v>116</v>
      </c>
      <c r="C10" t="s">
        <v>125</v>
      </c>
      <c r="D10">
        <v>3731</v>
      </c>
      <c r="E10">
        <v>83768.279999999984</v>
      </c>
      <c r="F10">
        <v>98140.196236769174</v>
      </c>
      <c r="G10">
        <v>5.8095676910524476</v>
      </c>
      <c r="H10" s="112">
        <f>F10*10000/Population!B79/365</f>
        <v>5.8095676910524476</v>
      </c>
      <c r="I10" s="112"/>
    </row>
    <row r="11" spans="1:9" x14ac:dyDescent="0.25">
      <c r="A11">
        <v>2009</v>
      </c>
      <c r="B11" t="s">
        <v>116</v>
      </c>
      <c r="C11" t="s">
        <v>126</v>
      </c>
      <c r="D11">
        <v>1209</v>
      </c>
      <c r="E11">
        <v>29049.550000000003</v>
      </c>
      <c r="F11">
        <v>34151.125289501717</v>
      </c>
      <c r="G11">
        <v>1.3821491780136619</v>
      </c>
      <c r="H11" s="112">
        <f>F11*10000/Population!B80/365</f>
        <v>1.3821491780136619</v>
      </c>
      <c r="I11" s="112"/>
    </row>
    <row r="12" spans="1:9" x14ac:dyDescent="0.25">
      <c r="A12">
        <v>2009</v>
      </c>
      <c r="B12" t="s">
        <v>116</v>
      </c>
      <c r="C12" t="s">
        <v>127</v>
      </c>
      <c r="D12">
        <v>18</v>
      </c>
      <c r="E12">
        <v>588</v>
      </c>
      <c r="F12">
        <v>685.31354426649307</v>
      </c>
      <c r="G12">
        <v>1.0859290654452143</v>
      </c>
      <c r="H12" s="112">
        <f>F12*10000/Population!B81/365</f>
        <v>1.0859290654452143</v>
      </c>
      <c r="I12" s="112"/>
    </row>
    <row r="13" spans="1:9" x14ac:dyDescent="0.25">
      <c r="A13">
        <v>2009</v>
      </c>
      <c r="B13" t="s">
        <v>116</v>
      </c>
      <c r="C13" t="s">
        <v>128</v>
      </c>
      <c r="D13">
        <v>118</v>
      </c>
      <c r="E13">
        <v>2825.13</v>
      </c>
      <c r="F13">
        <v>3348.6457731505629</v>
      </c>
      <c r="G13">
        <v>5.0021111069376909</v>
      </c>
      <c r="H13" s="112">
        <f>F13*10000/Population!B82/365</f>
        <v>5.0021111069376909</v>
      </c>
      <c r="I13" s="112"/>
    </row>
    <row r="14" spans="1:9" x14ac:dyDescent="0.25">
      <c r="A14">
        <v>2009</v>
      </c>
      <c r="B14" t="s">
        <v>116</v>
      </c>
      <c r="C14" t="s">
        <v>129</v>
      </c>
      <c r="D14">
        <v>1863</v>
      </c>
      <c r="E14">
        <v>43394.289999999994</v>
      </c>
      <c r="F14">
        <v>50841.5736903535</v>
      </c>
      <c r="G14">
        <v>4.1607641763362633</v>
      </c>
      <c r="H14" s="112">
        <f>F14*10000/Population!B83/365</f>
        <v>4.1607641763362633</v>
      </c>
      <c r="I14" s="112"/>
    </row>
    <row r="15" spans="1:9" x14ac:dyDescent="0.25">
      <c r="A15">
        <v>2009</v>
      </c>
      <c r="B15" t="s">
        <v>116</v>
      </c>
      <c r="C15" t="s">
        <v>130</v>
      </c>
      <c r="D15">
        <v>133</v>
      </c>
      <c r="E15">
        <v>2974.29</v>
      </c>
      <c r="F15">
        <v>3466.5276947590824</v>
      </c>
      <c r="G15">
        <v>4.1897547864941247</v>
      </c>
      <c r="H15" s="112">
        <f>F15*10000/Population!B84/365</f>
        <v>4.1897547864941247</v>
      </c>
      <c r="I15" s="112"/>
    </row>
    <row r="16" spans="1:9" x14ac:dyDescent="0.25">
      <c r="A16">
        <v>2009</v>
      </c>
      <c r="B16" t="s">
        <v>131</v>
      </c>
      <c r="C16" t="s">
        <v>117</v>
      </c>
      <c r="D16">
        <v>1327</v>
      </c>
      <c r="E16">
        <v>23879.920000000013</v>
      </c>
      <c r="F16">
        <v>47882</v>
      </c>
      <c r="G16">
        <v>4.2766045517587985</v>
      </c>
      <c r="H16" s="112">
        <f>F16*10000/Population!B71/365</f>
        <v>4.2766045517587985</v>
      </c>
      <c r="I16" s="112"/>
    </row>
    <row r="17" spans="1:9" x14ac:dyDescent="0.25">
      <c r="A17">
        <v>2009</v>
      </c>
      <c r="B17" t="s">
        <v>131</v>
      </c>
      <c r="C17" t="s">
        <v>118</v>
      </c>
      <c r="D17">
        <v>509</v>
      </c>
      <c r="E17">
        <v>10578.029999999997</v>
      </c>
      <c r="F17">
        <v>21212</v>
      </c>
      <c r="G17">
        <v>6.1998664859979824</v>
      </c>
      <c r="H17" s="112">
        <f>F17*10000/Population!B72/365</f>
        <v>6.1998664859979824</v>
      </c>
      <c r="I17" s="112"/>
    </row>
    <row r="18" spans="1:9" x14ac:dyDescent="0.25">
      <c r="A18">
        <v>2009</v>
      </c>
      <c r="B18" t="s">
        <v>131</v>
      </c>
      <c r="C18" t="s">
        <v>119</v>
      </c>
      <c r="D18">
        <v>1178</v>
      </c>
      <c r="E18">
        <v>15152.760000000015</v>
      </c>
      <c r="F18">
        <v>30596</v>
      </c>
      <c r="G18">
        <v>6.6794684718434514</v>
      </c>
      <c r="H18" s="112">
        <f>F18*10000/Population!B73/365</f>
        <v>6.6794684718434514</v>
      </c>
      <c r="I18" s="112"/>
    </row>
    <row r="19" spans="1:9" x14ac:dyDescent="0.25">
      <c r="A19">
        <v>2009</v>
      </c>
      <c r="B19" t="s">
        <v>131</v>
      </c>
      <c r="C19" t="s">
        <v>120</v>
      </c>
      <c r="D19">
        <v>910</v>
      </c>
      <c r="E19">
        <v>18552.410000000018</v>
      </c>
      <c r="F19">
        <v>37063</v>
      </c>
      <c r="G19">
        <v>3.4212075266565583</v>
      </c>
      <c r="H19" s="112">
        <f>F19*10000/Population!B74/365</f>
        <v>3.4212075266565583</v>
      </c>
      <c r="I19" s="112"/>
    </row>
    <row r="20" spans="1:9" x14ac:dyDescent="0.25">
      <c r="A20">
        <v>2009</v>
      </c>
      <c r="B20" t="s">
        <v>131</v>
      </c>
      <c r="C20" t="s">
        <v>121</v>
      </c>
      <c r="D20">
        <v>1432</v>
      </c>
      <c r="E20">
        <v>30021.309999999972</v>
      </c>
      <c r="F20">
        <v>60143</v>
      </c>
      <c r="G20">
        <v>6.8564687424633481</v>
      </c>
      <c r="H20" s="112">
        <f>F20*10000/Population!B75/365</f>
        <v>6.8564687424633481</v>
      </c>
      <c r="I20" s="112"/>
    </row>
    <row r="21" spans="1:9" x14ac:dyDescent="0.25">
      <c r="A21">
        <v>2009</v>
      </c>
      <c r="B21" t="s">
        <v>131</v>
      </c>
      <c r="C21" t="s">
        <v>122</v>
      </c>
      <c r="D21">
        <v>1286</v>
      </c>
      <c r="E21">
        <v>26443.089999999986</v>
      </c>
      <c r="F21">
        <v>52894</v>
      </c>
      <c r="G21">
        <v>3.1310444262433901</v>
      </c>
      <c r="H21" s="112">
        <f>F21*10000/Population!B76/365</f>
        <v>3.1310444262433901</v>
      </c>
      <c r="I21" s="112"/>
    </row>
    <row r="22" spans="1:9" x14ac:dyDescent="0.25">
      <c r="A22">
        <v>2009</v>
      </c>
      <c r="B22" t="s">
        <v>131</v>
      </c>
      <c r="C22" t="s">
        <v>123</v>
      </c>
      <c r="D22">
        <v>7131</v>
      </c>
      <c r="E22">
        <v>112909.80999999985</v>
      </c>
      <c r="F22">
        <v>226052</v>
      </c>
      <c r="G22">
        <v>6.2510211742930908</v>
      </c>
      <c r="H22" s="112">
        <f>F22*10000/Population!B77/365</f>
        <v>6.2510211742930908</v>
      </c>
      <c r="I22" s="112"/>
    </row>
    <row r="23" spans="1:9" x14ac:dyDescent="0.25">
      <c r="A23">
        <v>2009</v>
      </c>
      <c r="B23" t="s">
        <v>131</v>
      </c>
      <c r="C23" t="s">
        <v>124</v>
      </c>
      <c r="D23">
        <v>1595</v>
      </c>
      <c r="E23">
        <v>28500.699999999997</v>
      </c>
      <c r="F23">
        <v>57031</v>
      </c>
      <c r="G23">
        <v>5.9608703888790906</v>
      </c>
      <c r="H23" s="112">
        <f>F23*10000/Population!B78/365</f>
        <v>5.9608703888790906</v>
      </c>
      <c r="I23" s="112"/>
    </row>
    <row r="24" spans="1:9" x14ac:dyDescent="0.25">
      <c r="A24">
        <v>2009</v>
      </c>
      <c r="B24" t="s">
        <v>131</v>
      </c>
      <c r="C24" t="s">
        <v>125</v>
      </c>
      <c r="D24">
        <v>2781</v>
      </c>
      <c r="E24">
        <v>51178.459999999985</v>
      </c>
      <c r="F24">
        <v>102290</v>
      </c>
      <c r="G24">
        <v>6.0552220385219622</v>
      </c>
      <c r="H24" s="112">
        <f>F24*10000/Population!B79/365</f>
        <v>6.0552220385219622</v>
      </c>
      <c r="I24" s="112"/>
    </row>
    <row r="25" spans="1:9" x14ac:dyDescent="0.25">
      <c r="A25">
        <v>2009</v>
      </c>
      <c r="B25" t="s">
        <v>131</v>
      </c>
      <c r="C25" t="s">
        <v>126</v>
      </c>
      <c r="D25">
        <v>5496</v>
      </c>
      <c r="E25">
        <v>107376.12999999987</v>
      </c>
      <c r="F25">
        <v>215618</v>
      </c>
      <c r="G25">
        <v>8.7263959514845606</v>
      </c>
      <c r="H25" s="112">
        <f>F25*10000/Population!B80/365</f>
        <v>8.7263959514845606</v>
      </c>
      <c r="I25" s="112"/>
    </row>
    <row r="26" spans="1:9" x14ac:dyDescent="0.25">
      <c r="A26">
        <v>2009</v>
      </c>
      <c r="B26" t="s">
        <v>131</v>
      </c>
      <c r="C26" t="s">
        <v>127</v>
      </c>
      <c r="D26">
        <v>59</v>
      </c>
      <c r="E26">
        <v>1377.0299999999997</v>
      </c>
      <c r="F26">
        <v>2734</v>
      </c>
      <c r="G26">
        <v>4.3322214915581894</v>
      </c>
      <c r="H26" s="112">
        <f>F26*10000/Population!B81/365</f>
        <v>4.3322214915581894</v>
      </c>
      <c r="I26" s="112"/>
    </row>
    <row r="27" spans="1:9" x14ac:dyDescent="0.25">
      <c r="A27">
        <v>2009</v>
      </c>
      <c r="B27" t="s">
        <v>131</v>
      </c>
      <c r="C27" t="s">
        <v>128</v>
      </c>
      <c r="D27">
        <v>17</v>
      </c>
      <c r="E27">
        <v>381.55999999999995</v>
      </c>
      <c r="F27">
        <v>760</v>
      </c>
      <c r="G27">
        <v>1.1352662236638775</v>
      </c>
      <c r="H27" s="112">
        <f>F27*10000/Population!B82/365</f>
        <v>1.1352662236638775</v>
      </c>
      <c r="I27" s="112"/>
    </row>
    <row r="28" spans="1:9" x14ac:dyDescent="0.25">
      <c r="A28">
        <v>2009</v>
      </c>
      <c r="B28" t="s">
        <v>131</v>
      </c>
      <c r="C28" t="s">
        <v>129</v>
      </c>
      <c r="D28">
        <v>2017</v>
      </c>
      <c r="E28">
        <v>39937.910000000047</v>
      </c>
      <c r="F28">
        <v>80175</v>
      </c>
      <c r="G28">
        <v>6.5613481964476241</v>
      </c>
      <c r="H28" s="112">
        <f>F28*10000/Population!B83/365</f>
        <v>6.5613481964476241</v>
      </c>
      <c r="I28" s="112"/>
    </row>
    <row r="29" spans="1:9" x14ac:dyDescent="0.25">
      <c r="A29">
        <v>2009</v>
      </c>
      <c r="B29" t="s">
        <v>131</v>
      </c>
      <c r="C29" t="s">
        <v>130</v>
      </c>
      <c r="D29">
        <v>103</v>
      </c>
      <c r="E29">
        <v>1908.6699999999994</v>
      </c>
      <c r="F29">
        <v>3796</v>
      </c>
      <c r="G29">
        <v>4.5879654137991883</v>
      </c>
      <c r="H29" s="112">
        <f>F29*10000/Population!B84/365</f>
        <v>4.5879654137991883</v>
      </c>
      <c r="I29" s="112"/>
    </row>
    <row r="30" spans="1:9" x14ac:dyDescent="0.25">
      <c r="A30">
        <v>2009</v>
      </c>
      <c r="B30" t="s">
        <v>132</v>
      </c>
      <c r="C30" t="s">
        <v>117</v>
      </c>
      <c r="D30" s="216" t="s">
        <v>109</v>
      </c>
      <c r="E30" s="216" t="s">
        <v>109</v>
      </c>
      <c r="F30" s="216" t="s">
        <v>109</v>
      </c>
      <c r="G30" s="216" t="s">
        <v>109</v>
      </c>
      <c r="H30" s="112"/>
      <c r="I30" s="112"/>
    </row>
    <row r="31" spans="1:9" x14ac:dyDescent="0.25">
      <c r="A31">
        <v>2009</v>
      </c>
      <c r="B31" t="s">
        <v>132</v>
      </c>
      <c r="C31" t="s">
        <v>118</v>
      </c>
      <c r="D31" s="216" t="s">
        <v>109</v>
      </c>
      <c r="E31" s="216" t="s">
        <v>109</v>
      </c>
      <c r="F31" s="216" t="s">
        <v>109</v>
      </c>
      <c r="G31" s="216" t="s">
        <v>109</v>
      </c>
      <c r="H31" s="112"/>
      <c r="I31" s="112"/>
    </row>
    <row r="32" spans="1:9" x14ac:dyDescent="0.25">
      <c r="A32">
        <v>2009</v>
      </c>
      <c r="B32" t="s">
        <v>132</v>
      </c>
      <c r="C32" t="s">
        <v>119</v>
      </c>
      <c r="D32" s="216" t="s">
        <v>109</v>
      </c>
      <c r="E32" s="216" t="s">
        <v>109</v>
      </c>
      <c r="F32" s="216" t="s">
        <v>109</v>
      </c>
      <c r="G32" s="216" t="s">
        <v>109</v>
      </c>
      <c r="H32" s="112"/>
      <c r="I32" s="112"/>
    </row>
    <row r="33" spans="1:9" x14ac:dyDescent="0.25">
      <c r="A33">
        <v>2009</v>
      </c>
      <c r="B33" t="s">
        <v>132</v>
      </c>
      <c r="C33" t="s">
        <v>120</v>
      </c>
      <c r="D33" s="216" t="s">
        <v>109</v>
      </c>
      <c r="E33" s="216" t="s">
        <v>109</v>
      </c>
      <c r="F33" s="216" t="s">
        <v>109</v>
      </c>
      <c r="G33" s="216" t="s">
        <v>109</v>
      </c>
      <c r="H33" s="112"/>
      <c r="I33" s="112"/>
    </row>
    <row r="34" spans="1:9" x14ac:dyDescent="0.25">
      <c r="A34">
        <v>2009</v>
      </c>
      <c r="B34" t="s">
        <v>132</v>
      </c>
      <c r="C34" t="s">
        <v>121</v>
      </c>
      <c r="D34" s="216" t="s">
        <v>109</v>
      </c>
      <c r="E34" s="216" t="s">
        <v>109</v>
      </c>
      <c r="F34" s="216" t="s">
        <v>109</v>
      </c>
      <c r="G34" s="216" t="s">
        <v>109</v>
      </c>
      <c r="H34" s="112"/>
      <c r="I34" s="112"/>
    </row>
    <row r="35" spans="1:9" x14ac:dyDescent="0.25">
      <c r="A35">
        <v>2009</v>
      </c>
      <c r="B35" t="s">
        <v>132</v>
      </c>
      <c r="C35" t="s">
        <v>122</v>
      </c>
      <c r="D35" s="216" t="s">
        <v>109</v>
      </c>
      <c r="E35" s="216" t="s">
        <v>109</v>
      </c>
      <c r="F35" s="216" t="s">
        <v>109</v>
      </c>
      <c r="G35" s="216" t="s">
        <v>109</v>
      </c>
      <c r="H35" s="112"/>
      <c r="I35" s="112"/>
    </row>
    <row r="36" spans="1:9" x14ac:dyDescent="0.25">
      <c r="A36">
        <v>2009</v>
      </c>
      <c r="B36" t="s">
        <v>132</v>
      </c>
      <c r="C36" t="s">
        <v>123</v>
      </c>
      <c r="D36" s="216" t="s">
        <v>109</v>
      </c>
      <c r="E36" s="216" t="s">
        <v>109</v>
      </c>
      <c r="F36" s="216" t="s">
        <v>109</v>
      </c>
      <c r="G36" s="216" t="s">
        <v>109</v>
      </c>
      <c r="H36" s="112"/>
      <c r="I36" s="112"/>
    </row>
    <row r="37" spans="1:9" x14ac:dyDescent="0.25">
      <c r="A37">
        <v>2009</v>
      </c>
      <c r="B37" t="s">
        <v>132</v>
      </c>
      <c r="C37" t="s">
        <v>124</v>
      </c>
      <c r="D37" s="216" t="s">
        <v>109</v>
      </c>
      <c r="E37" s="216" t="s">
        <v>109</v>
      </c>
      <c r="F37" s="216" t="s">
        <v>109</v>
      </c>
      <c r="G37" s="216" t="s">
        <v>109</v>
      </c>
      <c r="H37" s="112"/>
      <c r="I37" s="112"/>
    </row>
    <row r="38" spans="1:9" x14ac:dyDescent="0.25">
      <c r="A38">
        <v>2009</v>
      </c>
      <c r="B38" t="s">
        <v>132</v>
      </c>
      <c r="C38" t="s">
        <v>125</v>
      </c>
      <c r="D38" s="216" t="s">
        <v>109</v>
      </c>
      <c r="E38" s="216" t="s">
        <v>109</v>
      </c>
      <c r="F38" s="216" t="s">
        <v>109</v>
      </c>
      <c r="G38" s="216" t="s">
        <v>109</v>
      </c>
      <c r="H38" s="112"/>
      <c r="I38" s="112"/>
    </row>
    <row r="39" spans="1:9" x14ac:dyDescent="0.25">
      <c r="A39">
        <v>2009</v>
      </c>
      <c r="B39" t="s">
        <v>132</v>
      </c>
      <c r="C39" t="s">
        <v>126</v>
      </c>
      <c r="D39" s="216" t="s">
        <v>109</v>
      </c>
      <c r="E39" s="216" t="s">
        <v>109</v>
      </c>
      <c r="F39" s="216" t="s">
        <v>109</v>
      </c>
      <c r="G39" s="216" t="s">
        <v>109</v>
      </c>
      <c r="H39" s="112"/>
      <c r="I39" s="112"/>
    </row>
    <row r="40" spans="1:9" x14ac:dyDescent="0.25">
      <c r="A40">
        <v>2009</v>
      </c>
      <c r="B40" t="s">
        <v>132</v>
      </c>
      <c r="C40" t="s">
        <v>127</v>
      </c>
      <c r="D40" s="216" t="s">
        <v>109</v>
      </c>
      <c r="E40" s="216" t="s">
        <v>109</v>
      </c>
      <c r="F40" s="216" t="s">
        <v>109</v>
      </c>
      <c r="G40" s="216" t="s">
        <v>109</v>
      </c>
      <c r="H40" s="112"/>
      <c r="I40" s="112"/>
    </row>
    <row r="41" spans="1:9" x14ac:dyDescent="0.25">
      <c r="A41">
        <v>2009</v>
      </c>
      <c r="B41" t="s">
        <v>132</v>
      </c>
      <c r="C41" t="s">
        <v>128</v>
      </c>
      <c r="D41" s="216" t="s">
        <v>109</v>
      </c>
      <c r="E41" s="216" t="s">
        <v>109</v>
      </c>
      <c r="F41" s="216" t="s">
        <v>109</v>
      </c>
      <c r="G41" s="216" t="s">
        <v>109</v>
      </c>
      <c r="H41" s="112"/>
      <c r="I41" s="112"/>
    </row>
    <row r="42" spans="1:9" x14ac:dyDescent="0.25">
      <c r="A42">
        <v>2009</v>
      </c>
      <c r="B42" t="s">
        <v>132</v>
      </c>
      <c r="C42" t="s">
        <v>129</v>
      </c>
      <c r="D42" s="216" t="s">
        <v>109</v>
      </c>
      <c r="E42" s="216" t="s">
        <v>109</v>
      </c>
      <c r="F42" s="216" t="s">
        <v>109</v>
      </c>
      <c r="G42" s="216" t="s">
        <v>109</v>
      </c>
      <c r="H42" s="112"/>
      <c r="I42" s="112"/>
    </row>
    <row r="43" spans="1:9" x14ac:dyDescent="0.25">
      <c r="A43">
        <v>2009</v>
      </c>
      <c r="B43" t="s">
        <v>132</v>
      </c>
      <c r="C43" t="s">
        <v>130</v>
      </c>
      <c r="D43" s="216" t="s">
        <v>109</v>
      </c>
      <c r="E43" s="216" t="s">
        <v>109</v>
      </c>
      <c r="F43" s="216" t="s">
        <v>109</v>
      </c>
      <c r="G43" s="216" t="s">
        <v>109</v>
      </c>
      <c r="H43" s="112"/>
      <c r="I43" s="112"/>
    </row>
    <row r="44" spans="1:9" x14ac:dyDescent="0.25">
      <c r="A44">
        <v>2010</v>
      </c>
      <c r="B44" t="s">
        <v>116</v>
      </c>
      <c r="C44" t="s">
        <v>117</v>
      </c>
      <c r="D44">
        <v>1630</v>
      </c>
      <c r="E44">
        <v>35517.620000000003</v>
      </c>
      <c r="F44">
        <v>41801.462202027717</v>
      </c>
      <c r="G44">
        <v>3.7187884861820009</v>
      </c>
      <c r="H44" s="112">
        <f>F44*10000/Population!B88/365</f>
        <v>3.7187884861820009</v>
      </c>
      <c r="I44" s="112"/>
    </row>
    <row r="45" spans="1:9" x14ac:dyDescent="0.25">
      <c r="A45">
        <v>2010</v>
      </c>
      <c r="B45" t="s">
        <v>116</v>
      </c>
      <c r="C45" t="s">
        <v>118</v>
      </c>
      <c r="D45">
        <v>578</v>
      </c>
      <c r="E45">
        <v>9916.5600000000013</v>
      </c>
      <c r="F45">
        <v>11667.313241236696</v>
      </c>
      <c r="G45">
        <v>3.3987497880715432</v>
      </c>
      <c r="H45" s="112">
        <f>F45*10000/Population!B89/365</f>
        <v>3.3987497880715432</v>
      </c>
      <c r="I45" s="112"/>
    </row>
    <row r="46" spans="1:9" x14ac:dyDescent="0.25">
      <c r="A46">
        <v>2010</v>
      </c>
      <c r="B46" t="s">
        <v>116</v>
      </c>
      <c r="C46" t="s">
        <v>119</v>
      </c>
      <c r="D46">
        <v>762</v>
      </c>
      <c r="E46">
        <v>14030.689999999999</v>
      </c>
      <c r="F46">
        <v>16534.604504488005</v>
      </c>
      <c r="G46">
        <v>3.601091156607982</v>
      </c>
      <c r="H46" s="112">
        <f>F46*10000/Population!B90/365</f>
        <v>3.601091156607982</v>
      </c>
      <c r="I46" s="112"/>
    </row>
    <row r="47" spans="1:9" x14ac:dyDescent="0.25">
      <c r="A47">
        <v>2010</v>
      </c>
      <c r="B47" t="s">
        <v>116</v>
      </c>
      <c r="C47" t="s">
        <v>120</v>
      </c>
      <c r="D47">
        <v>988</v>
      </c>
      <c r="E47">
        <v>22999.48</v>
      </c>
      <c r="F47">
        <v>27113.507969517254</v>
      </c>
      <c r="G47">
        <v>2.4922526313042921</v>
      </c>
      <c r="H47" s="112">
        <f>F47*10000/Population!B91/365</f>
        <v>2.4922526313042921</v>
      </c>
      <c r="I47" s="112"/>
    </row>
    <row r="48" spans="1:9" x14ac:dyDescent="0.25">
      <c r="A48">
        <v>2010</v>
      </c>
      <c r="B48" t="s">
        <v>116</v>
      </c>
      <c r="C48" t="s">
        <v>121</v>
      </c>
      <c r="D48">
        <v>850</v>
      </c>
      <c r="E48">
        <v>19781.239999999998</v>
      </c>
      <c r="F48">
        <v>23363.097963539843</v>
      </c>
      <c r="G48">
        <v>2.6461488166810136</v>
      </c>
      <c r="H48" s="112">
        <f>F48*10000/Population!B92/365</f>
        <v>2.6461488166810136</v>
      </c>
      <c r="I48" s="112"/>
    </row>
    <row r="49" spans="1:9" x14ac:dyDescent="0.25">
      <c r="A49">
        <v>2010</v>
      </c>
      <c r="B49" t="s">
        <v>116</v>
      </c>
      <c r="C49" t="s">
        <v>122</v>
      </c>
      <c r="D49">
        <v>1935</v>
      </c>
      <c r="E49">
        <v>43706.42</v>
      </c>
      <c r="F49">
        <v>51214.866442113831</v>
      </c>
      <c r="G49">
        <v>2.996275922782631</v>
      </c>
      <c r="H49" s="112">
        <f>F49*10000/Population!B93/365</f>
        <v>2.996275922782631</v>
      </c>
      <c r="I49" s="112"/>
    </row>
    <row r="50" spans="1:9" x14ac:dyDescent="0.25">
      <c r="A50">
        <v>2010</v>
      </c>
      <c r="B50" t="s">
        <v>116</v>
      </c>
      <c r="C50" t="s">
        <v>123</v>
      </c>
      <c r="D50">
        <v>4536</v>
      </c>
      <c r="E50">
        <v>99857.73000000004</v>
      </c>
      <c r="F50">
        <v>117334.30347268806</v>
      </c>
      <c r="G50">
        <v>3.2196030792547328</v>
      </c>
      <c r="H50" s="112">
        <f>F50*10000/Population!B94/365</f>
        <v>3.2196030792547328</v>
      </c>
      <c r="I50" s="112"/>
    </row>
    <row r="51" spans="1:9" x14ac:dyDescent="0.25">
      <c r="A51">
        <v>2010</v>
      </c>
      <c r="B51" t="s">
        <v>116</v>
      </c>
      <c r="C51" t="s">
        <v>124</v>
      </c>
      <c r="D51">
        <v>995</v>
      </c>
      <c r="E51">
        <v>22715.020000000004</v>
      </c>
      <c r="F51">
        <v>26709.079738462027</v>
      </c>
      <c r="G51">
        <v>2.7765448143340796</v>
      </c>
      <c r="H51" s="112">
        <f>F51*10000/Population!B95/365</f>
        <v>2.7765448143340796</v>
      </c>
      <c r="I51" s="112"/>
    </row>
    <row r="52" spans="1:9" x14ac:dyDescent="0.25">
      <c r="A52">
        <v>2010</v>
      </c>
      <c r="B52" t="s">
        <v>116</v>
      </c>
      <c r="C52" t="s">
        <v>125</v>
      </c>
      <c r="D52">
        <v>3725</v>
      </c>
      <c r="E52">
        <v>83598.340000000011</v>
      </c>
      <c r="F52">
        <v>98291.711136011814</v>
      </c>
      <c r="G52">
        <v>5.7946230757936839</v>
      </c>
      <c r="H52" s="112">
        <f>F52*10000/Population!B96/365</f>
        <v>5.7946230757936839</v>
      </c>
      <c r="I52" s="112"/>
    </row>
    <row r="53" spans="1:9" x14ac:dyDescent="0.25">
      <c r="A53">
        <v>2010</v>
      </c>
      <c r="B53" t="s">
        <v>116</v>
      </c>
      <c r="C53" t="s">
        <v>126</v>
      </c>
      <c r="D53">
        <v>1379</v>
      </c>
      <c r="E53">
        <v>32480.58</v>
      </c>
      <c r="F53">
        <v>38023.912714098071</v>
      </c>
      <c r="G53">
        <v>1.5210708930950836</v>
      </c>
      <c r="H53" s="112">
        <f>F53*10000/Population!B97/365</f>
        <v>1.5210708930950836</v>
      </c>
      <c r="I53" s="112"/>
    </row>
    <row r="54" spans="1:9" x14ac:dyDescent="0.25">
      <c r="A54">
        <v>2010</v>
      </c>
      <c r="B54" t="s">
        <v>116</v>
      </c>
      <c r="C54" t="s">
        <v>127</v>
      </c>
      <c r="D54">
        <v>41</v>
      </c>
      <c r="E54">
        <v>958</v>
      </c>
      <c r="F54">
        <v>1116.548257495409</v>
      </c>
      <c r="G54">
        <v>1.7400661671815869</v>
      </c>
      <c r="H54" s="112">
        <f>F54*10000/Population!B98/365</f>
        <v>1.7400661671815869</v>
      </c>
      <c r="I54" s="112"/>
    </row>
    <row r="55" spans="1:9" x14ac:dyDescent="0.25">
      <c r="A55">
        <v>2010</v>
      </c>
      <c r="B55" t="s">
        <v>116</v>
      </c>
      <c r="C55" t="s">
        <v>128</v>
      </c>
      <c r="D55">
        <v>120</v>
      </c>
      <c r="E55">
        <v>2824</v>
      </c>
      <c r="F55">
        <v>3319.3417926377087</v>
      </c>
      <c r="G55">
        <v>4.8958746180979871</v>
      </c>
      <c r="H55" s="112">
        <f>F55*10000/Population!B99/365</f>
        <v>4.8958746180979871</v>
      </c>
      <c r="I55" s="112"/>
    </row>
    <row r="56" spans="1:9" x14ac:dyDescent="0.25">
      <c r="A56">
        <v>2010</v>
      </c>
      <c r="B56" t="s">
        <v>116</v>
      </c>
      <c r="C56" t="s">
        <v>129</v>
      </c>
      <c r="D56">
        <v>1889</v>
      </c>
      <c r="E56">
        <v>44331.540000000008</v>
      </c>
      <c r="F56">
        <v>52067.01287543647</v>
      </c>
      <c r="G56">
        <v>4.2247572299108125</v>
      </c>
      <c r="H56" s="112">
        <f>F56*10000/Population!B100/365</f>
        <v>4.2247572299108125</v>
      </c>
      <c r="I56" s="112"/>
    </row>
    <row r="57" spans="1:9" x14ac:dyDescent="0.25">
      <c r="A57">
        <v>2010</v>
      </c>
      <c r="B57" t="s">
        <v>116</v>
      </c>
      <c r="C57" t="s">
        <v>130</v>
      </c>
      <c r="D57">
        <v>165</v>
      </c>
      <c r="E57">
        <v>3773.71</v>
      </c>
      <c r="F57">
        <v>4398.2610751563889</v>
      </c>
      <c r="G57">
        <v>5.2562836828328097</v>
      </c>
      <c r="H57" s="112">
        <f>F57*10000/Population!B101/365</f>
        <v>5.2562836828328097</v>
      </c>
      <c r="I57" s="112"/>
    </row>
    <row r="58" spans="1:9" x14ac:dyDescent="0.25">
      <c r="A58">
        <v>2010</v>
      </c>
      <c r="B58" t="s">
        <v>131</v>
      </c>
      <c r="C58" t="s">
        <v>117</v>
      </c>
      <c r="D58">
        <v>1256</v>
      </c>
      <c r="E58">
        <v>22813.960000000014</v>
      </c>
      <c r="F58">
        <v>46400</v>
      </c>
      <c r="G58">
        <v>4.1278887548214671</v>
      </c>
      <c r="H58" s="112">
        <f>F58*10000/Population!B88/365</f>
        <v>4.1278887548214671</v>
      </c>
      <c r="I58" s="112"/>
    </row>
    <row r="59" spans="1:9" x14ac:dyDescent="0.25">
      <c r="A59">
        <v>2010</v>
      </c>
      <c r="B59" t="s">
        <v>131</v>
      </c>
      <c r="C59" t="s">
        <v>118</v>
      </c>
      <c r="D59">
        <v>707</v>
      </c>
      <c r="E59">
        <v>9796.89</v>
      </c>
      <c r="F59">
        <v>26002.5</v>
      </c>
      <c r="G59">
        <v>7.5746651810098093</v>
      </c>
      <c r="H59" s="112">
        <f>F59*10000/Population!B89/365</f>
        <v>7.5746651810098093</v>
      </c>
      <c r="I59" s="112"/>
    </row>
    <row r="60" spans="1:9" x14ac:dyDescent="0.25">
      <c r="A60">
        <v>2010</v>
      </c>
      <c r="B60" t="s">
        <v>131</v>
      </c>
      <c r="C60" t="s">
        <v>119</v>
      </c>
      <c r="D60">
        <v>1224</v>
      </c>
      <c r="E60">
        <v>15465.810000000005</v>
      </c>
      <c r="F60">
        <v>31410</v>
      </c>
      <c r="G60">
        <v>6.8408212121647711</v>
      </c>
      <c r="H60" s="112">
        <f>F60*10000/Population!B90/365</f>
        <v>6.8408212121647711</v>
      </c>
      <c r="I60" s="112"/>
    </row>
    <row r="61" spans="1:9" x14ac:dyDescent="0.25">
      <c r="A61">
        <v>2010</v>
      </c>
      <c r="B61" t="s">
        <v>131</v>
      </c>
      <c r="C61" t="s">
        <v>120</v>
      </c>
      <c r="D61">
        <v>859</v>
      </c>
      <c r="E61">
        <v>17350.560000000001</v>
      </c>
      <c r="F61">
        <v>35232</v>
      </c>
      <c r="G61">
        <v>3.2384981244341797</v>
      </c>
      <c r="H61" s="112">
        <f>F61*10000/Population!B91/365</f>
        <v>3.2384981244341797</v>
      </c>
      <c r="I61" s="112"/>
    </row>
    <row r="62" spans="1:9" x14ac:dyDescent="0.25">
      <c r="A62">
        <v>2010</v>
      </c>
      <c r="B62" t="s">
        <v>131</v>
      </c>
      <c r="C62" t="s">
        <v>121</v>
      </c>
      <c r="D62">
        <v>1315</v>
      </c>
      <c r="E62">
        <v>27739.39</v>
      </c>
      <c r="F62">
        <v>56645</v>
      </c>
      <c r="G62">
        <v>6.415720207774422</v>
      </c>
      <c r="H62" s="112">
        <f>F62*10000/Population!B92/365</f>
        <v>6.415720207774422</v>
      </c>
      <c r="I62" s="112"/>
    </row>
    <row r="63" spans="1:9" x14ac:dyDescent="0.25">
      <c r="A63">
        <v>2010</v>
      </c>
      <c r="B63" t="s">
        <v>131</v>
      </c>
      <c r="C63" t="s">
        <v>122</v>
      </c>
      <c r="D63">
        <v>1336</v>
      </c>
      <c r="E63">
        <v>25118.559999999994</v>
      </c>
      <c r="F63">
        <v>51188.5</v>
      </c>
      <c r="G63">
        <v>2.9947333797445781</v>
      </c>
      <c r="H63" s="112">
        <f>F63*10000/Population!B93/365</f>
        <v>2.9947333797445781</v>
      </c>
      <c r="I63" s="112"/>
    </row>
    <row r="64" spans="1:9" x14ac:dyDescent="0.25">
      <c r="A64">
        <v>2010</v>
      </c>
      <c r="B64" t="s">
        <v>131</v>
      </c>
      <c r="C64" t="s">
        <v>123</v>
      </c>
      <c r="D64">
        <v>7553</v>
      </c>
      <c r="E64">
        <v>112434.05999999968</v>
      </c>
      <c r="F64">
        <v>228992</v>
      </c>
      <c r="G64">
        <v>6.2834424929817123</v>
      </c>
      <c r="H64" s="112">
        <f>F64*10000/Population!B94/365</f>
        <v>6.2834424929817123</v>
      </c>
      <c r="I64" s="112"/>
    </row>
    <row r="65" spans="1:9" x14ac:dyDescent="0.25">
      <c r="A65">
        <v>2010</v>
      </c>
      <c r="B65" t="s">
        <v>131</v>
      </c>
      <c r="C65" t="s">
        <v>124</v>
      </c>
      <c r="D65">
        <v>1496</v>
      </c>
      <c r="E65">
        <v>27969.140000000003</v>
      </c>
      <c r="F65">
        <v>56621</v>
      </c>
      <c r="G65">
        <v>5.8860412066545607</v>
      </c>
      <c r="H65" s="112">
        <f>F65*10000/Population!B95/365</f>
        <v>5.8860412066545607</v>
      </c>
      <c r="I65" s="112"/>
    </row>
    <row r="66" spans="1:9" x14ac:dyDescent="0.25">
      <c r="A66">
        <v>2010</v>
      </c>
      <c r="B66" t="s">
        <v>131</v>
      </c>
      <c r="C66" t="s">
        <v>125</v>
      </c>
      <c r="D66">
        <v>2833</v>
      </c>
      <c r="E66">
        <v>52865.669999999831</v>
      </c>
      <c r="F66">
        <v>107045</v>
      </c>
      <c r="G66">
        <v>6.3106585487153719</v>
      </c>
      <c r="H66" s="112">
        <f>F66*10000/Population!B96/365</f>
        <v>6.3106585487153719</v>
      </c>
      <c r="I66" s="112"/>
    </row>
    <row r="67" spans="1:9" x14ac:dyDescent="0.25">
      <c r="A67">
        <v>2010</v>
      </c>
      <c r="B67" t="s">
        <v>131</v>
      </c>
      <c r="C67" t="s">
        <v>126</v>
      </c>
      <c r="D67">
        <v>5762</v>
      </c>
      <c r="E67">
        <v>109000.66</v>
      </c>
      <c r="F67">
        <v>222413</v>
      </c>
      <c r="G67">
        <v>8.8971890686179602</v>
      </c>
      <c r="H67" s="112">
        <f>F67*10000/Population!B97/365</f>
        <v>8.8971890686179602</v>
      </c>
      <c r="I67" s="112"/>
    </row>
    <row r="68" spans="1:9" x14ac:dyDescent="0.25">
      <c r="A68">
        <v>2010</v>
      </c>
      <c r="B68" t="s">
        <v>131</v>
      </c>
      <c r="C68" t="s">
        <v>127</v>
      </c>
      <c r="D68">
        <v>81</v>
      </c>
      <c r="E68">
        <v>2168.7699999999995</v>
      </c>
      <c r="F68">
        <v>4376</v>
      </c>
      <c r="G68">
        <v>6.8197048327021674</v>
      </c>
      <c r="H68" s="112">
        <f>F68*10000/Population!B98/365</f>
        <v>6.8197048327021674</v>
      </c>
      <c r="I68" s="112"/>
    </row>
    <row r="69" spans="1:9" x14ac:dyDescent="0.25">
      <c r="A69">
        <v>2010</v>
      </c>
      <c r="B69" t="s">
        <v>131</v>
      </c>
      <c r="C69" t="s">
        <v>128</v>
      </c>
      <c r="D69">
        <v>19</v>
      </c>
      <c r="E69">
        <v>386.59</v>
      </c>
      <c r="F69">
        <v>780</v>
      </c>
      <c r="G69">
        <v>1.150463688489832</v>
      </c>
      <c r="H69" s="112">
        <f>F69*10000/Population!B99/365</f>
        <v>1.150463688489832</v>
      </c>
      <c r="I69" s="112"/>
    </row>
    <row r="70" spans="1:9" x14ac:dyDescent="0.25">
      <c r="A70">
        <v>2010</v>
      </c>
      <c r="B70" t="s">
        <v>131</v>
      </c>
      <c r="C70" t="s">
        <v>129</v>
      </c>
      <c r="D70">
        <v>2006</v>
      </c>
      <c r="E70">
        <v>38690.219999999943</v>
      </c>
      <c r="F70">
        <v>78365</v>
      </c>
      <c r="G70">
        <v>6.3585960099921603</v>
      </c>
      <c r="H70" s="112">
        <f>F70*10000/Population!B100/365</f>
        <v>6.3585960099921603</v>
      </c>
      <c r="I70" s="112"/>
    </row>
    <row r="71" spans="1:9" x14ac:dyDescent="0.25">
      <c r="A71">
        <v>2010</v>
      </c>
      <c r="B71" t="s">
        <v>131</v>
      </c>
      <c r="C71" t="s">
        <v>130</v>
      </c>
      <c r="D71">
        <v>166</v>
      </c>
      <c r="E71">
        <v>2846.94</v>
      </c>
      <c r="F71">
        <v>5906</v>
      </c>
      <c r="G71">
        <v>7.0581556893383732</v>
      </c>
      <c r="H71" s="112">
        <f>F71*10000/Population!B101/365</f>
        <v>7.0581556893383732</v>
      </c>
      <c r="I71" s="112"/>
    </row>
    <row r="72" spans="1:9" x14ac:dyDescent="0.25">
      <c r="A72">
        <v>2010</v>
      </c>
      <c r="B72" t="s">
        <v>132</v>
      </c>
      <c r="C72" t="s">
        <v>117</v>
      </c>
      <c r="D72" s="216" t="s">
        <v>109</v>
      </c>
      <c r="E72" s="216" t="s">
        <v>109</v>
      </c>
      <c r="F72" s="216" t="s">
        <v>109</v>
      </c>
      <c r="G72" s="216" t="s">
        <v>109</v>
      </c>
      <c r="H72" s="112"/>
      <c r="I72" s="112"/>
    </row>
    <row r="73" spans="1:9" x14ac:dyDescent="0.25">
      <c r="A73">
        <v>2010</v>
      </c>
      <c r="B73" t="s">
        <v>132</v>
      </c>
      <c r="C73" t="s">
        <v>118</v>
      </c>
      <c r="D73" s="216" t="s">
        <v>109</v>
      </c>
      <c r="E73" s="216" t="s">
        <v>109</v>
      </c>
      <c r="F73" s="216" t="s">
        <v>109</v>
      </c>
      <c r="G73" s="216" t="s">
        <v>109</v>
      </c>
      <c r="H73" s="112"/>
      <c r="I73" s="112"/>
    </row>
    <row r="74" spans="1:9" x14ac:dyDescent="0.25">
      <c r="A74">
        <v>2010</v>
      </c>
      <c r="B74" t="s">
        <v>132</v>
      </c>
      <c r="C74" t="s">
        <v>119</v>
      </c>
      <c r="D74" s="216" t="s">
        <v>109</v>
      </c>
      <c r="E74" s="216" t="s">
        <v>109</v>
      </c>
      <c r="F74" s="216" t="s">
        <v>109</v>
      </c>
      <c r="G74" s="216" t="s">
        <v>109</v>
      </c>
      <c r="H74" s="112"/>
      <c r="I74" s="112"/>
    </row>
    <row r="75" spans="1:9" x14ac:dyDescent="0.25">
      <c r="A75">
        <v>2010</v>
      </c>
      <c r="B75" t="s">
        <v>132</v>
      </c>
      <c r="C75" t="s">
        <v>120</v>
      </c>
      <c r="D75" s="216" t="s">
        <v>109</v>
      </c>
      <c r="E75" s="216" t="s">
        <v>109</v>
      </c>
      <c r="F75" s="216" t="s">
        <v>109</v>
      </c>
      <c r="G75" s="216" t="s">
        <v>109</v>
      </c>
      <c r="H75" s="112"/>
      <c r="I75" s="112"/>
    </row>
    <row r="76" spans="1:9" x14ac:dyDescent="0.25">
      <c r="A76">
        <v>2010</v>
      </c>
      <c r="B76" t="s">
        <v>132</v>
      </c>
      <c r="C76" t="s">
        <v>121</v>
      </c>
      <c r="D76" s="216" t="s">
        <v>109</v>
      </c>
      <c r="E76" s="216" t="s">
        <v>109</v>
      </c>
      <c r="F76" s="216" t="s">
        <v>109</v>
      </c>
      <c r="G76" s="216" t="s">
        <v>109</v>
      </c>
      <c r="H76" s="112"/>
      <c r="I76" s="112"/>
    </row>
    <row r="77" spans="1:9" x14ac:dyDescent="0.25">
      <c r="A77">
        <v>2010</v>
      </c>
      <c r="B77" t="s">
        <v>132</v>
      </c>
      <c r="C77" t="s">
        <v>122</v>
      </c>
      <c r="D77" s="216" t="s">
        <v>109</v>
      </c>
      <c r="E77" s="216" t="s">
        <v>109</v>
      </c>
      <c r="F77" s="216" t="s">
        <v>109</v>
      </c>
      <c r="G77" s="216" t="s">
        <v>109</v>
      </c>
      <c r="H77" s="112"/>
      <c r="I77" s="112"/>
    </row>
    <row r="78" spans="1:9" x14ac:dyDescent="0.25">
      <c r="A78">
        <v>2010</v>
      </c>
      <c r="B78" t="s">
        <v>132</v>
      </c>
      <c r="C78" t="s">
        <v>123</v>
      </c>
      <c r="D78" s="216" t="s">
        <v>109</v>
      </c>
      <c r="E78" s="216" t="s">
        <v>109</v>
      </c>
      <c r="F78" s="216" t="s">
        <v>109</v>
      </c>
      <c r="G78" s="216" t="s">
        <v>109</v>
      </c>
      <c r="H78" s="112"/>
      <c r="I78" s="112"/>
    </row>
    <row r="79" spans="1:9" x14ac:dyDescent="0.25">
      <c r="A79">
        <v>2010</v>
      </c>
      <c r="B79" t="s">
        <v>132</v>
      </c>
      <c r="C79" t="s">
        <v>124</v>
      </c>
      <c r="D79" s="216" t="s">
        <v>109</v>
      </c>
      <c r="E79" s="216" t="s">
        <v>109</v>
      </c>
      <c r="F79" s="216" t="s">
        <v>109</v>
      </c>
      <c r="G79" s="216" t="s">
        <v>109</v>
      </c>
      <c r="H79" s="112"/>
      <c r="I79" s="112"/>
    </row>
    <row r="80" spans="1:9" x14ac:dyDescent="0.25">
      <c r="A80">
        <v>2010</v>
      </c>
      <c r="B80" t="s">
        <v>132</v>
      </c>
      <c r="C80" t="s">
        <v>125</v>
      </c>
      <c r="D80" s="216" t="s">
        <v>109</v>
      </c>
      <c r="E80" s="216" t="s">
        <v>109</v>
      </c>
      <c r="F80" s="216" t="s">
        <v>109</v>
      </c>
      <c r="G80" s="216" t="s">
        <v>109</v>
      </c>
      <c r="H80" s="112"/>
      <c r="I80" s="112"/>
    </row>
    <row r="81" spans="1:9" x14ac:dyDescent="0.25">
      <c r="A81">
        <v>2010</v>
      </c>
      <c r="B81" t="s">
        <v>132</v>
      </c>
      <c r="C81" t="s">
        <v>126</v>
      </c>
      <c r="D81" s="216" t="s">
        <v>109</v>
      </c>
      <c r="E81" s="216" t="s">
        <v>109</v>
      </c>
      <c r="F81" s="216" t="s">
        <v>109</v>
      </c>
      <c r="G81" s="216" t="s">
        <v>109</v>
      </c>
      <c r="H81" s="112"/>
      <c r="I81" s="112"/>
    </row>
    <row r="82" spans="1:9" x14ac:dyDescent="0.25">
      <c r="A82">
        <v>2010</v>
      </c>
      <c r="B82" t="s">
        <v>132</v>
      </c>
      <c r="C82" t="s">
        <v>127</v>
      </c>
      <c r="D82" s="216" t="s">
        <v>109</v>
      </c>
      <c r="E82" s="216" t="s">
        <v>109</v>
      </c>
      <c r="F82" s="216" t="s">
        <v>109</v>
      </c>
      <c r="G82" s="216" t="s">
        <v>109</v>
      </c>
      <c r="H82" s="112"/>
      <c r="I82" s="112"/>
    </row>
    <row r="83" spans="1:9" x14ac:dyDescent="0.25">
      <c r="A83">
        <v>2010</v>
      </c>
      <c r="B83" t="s">
        <v>132</v>
      </c>
      <c r="C83" t="s">
        <v>128</v>
      </c>
      <c r="D83" s="216" t="s">
        <v>109</v>
      </c>
      <c r="E83" s="216" t="s">
        <v>109</v>
      </c>
      <c r="F83" s="216" t="s">
        <v>109</v>
      </c>
      <c r="G83" s="216" t="s">
        <v>109</v>
      </c>
      <c r="H83" s="112"/>
      <c r="I83" s="112"/>
    </row>
    <row r="84" spans="1:9" x14ac:dyDescent="0.25">
      <c r="A84">
        <v>2010</v>
      </c>
      <c r="B84" t="s">
        <v>132</v>
      </c>
      <c r="C84" t="s">
        <v>129</v>
      </c>
      <c r="D84" s="216" t="s">
        <v>109</v>
      </c>
      <c r="E84" s="216" t="s">
        <v>109</v>
      </c>
      <c r="F84" s="216" t="s">
        <v>109</v>
      </c>
      <c r="G84" s="216" t="s">
        <v>109</v>
      </c>
      <c r="H84" s="112"/>
      <c r="I84" s="112"/>
    </row>
    <row r="85" spans="1:9" x14ac:dyDescent="0.25">
      <c r="A85">
        <v>2010</v>
      </c>
      <c r="B85" t="s">
        <v>132</v>
      </c>
      <c r="C85" t="s">
        <v>130</v>
      </c>
      <c r="D85" s="216" t="s">
        <v>109</v>
      </c>
      <c r="E85" s="216" t="s">
        <v>109</v>
      </c>
      <c r="F85" s="216" t="s">
        <v>109</v>
      </c>
      <c r="G85" s="216" t="s">
        <v>109</v>
      </c>
      <c r="H85" s="112"/>
      <c r="I85" s="112"/>
    </row>
    <row r="86" spans="1:9" x14ac:dyDescent="0.25">
      <c r="A86">
        <v>2011</v>
      </c>
      <c r="B86" t="s">
        <v>116</v>
      </c>
      <c r="C86" t="s">
        <v>117</v>
      </c>
      <c r="D86">
        <v>1564</v>
      </c>
      <c r="E86">
        <v>36596.329999999973</v>
      </c>
      <c r="F86">
        <v>41496.76740464977</v>
      </c>
      <c r="G86">
        <v>3.6750110296247804</v>
      </c>
      <c r="H86" s="112">
        <f>F86*10000/Population!B105/365</f>
        <v>3.6750110296247804</v>
      </c>
      <c r="I86" s="112"/>
    </row>
    <row r="87" spans="1:9" x14ac:dyDescent="0.25">
      <c r="A87">
        <v>2011</v>
      </c>
      <c r="B87" t="s">
        <v>116</v>
      </c>
      <c r="C87" t="s">
        <v>118</v>
      </c>
      <c r="D87">
        <v>545</v>
      </c>
      <c r="E87">
        <v>10639.01</v>
      </c>
      <c r="F87">
        <v>11943.20355776963</v>
      </c>
      <c r="G87">
        <v>3.4607197924616617</v>
      </c>
      <c r="H87" s="112">
        <f>F87*10000/Population!B106/365</f>
        <v>3.4607197924616617</v>
      </c>
      <c r="I87" s="112"/>
    </row>
    <row r="88" spans="1:9" x14ac:dyDescent="0.25">
      <c r="A88">
        <v>2011</v>
      </c>
      <c r="B88" t="s">
        <v>116</v>
      </c>
      <c r="C88" t="s">
        <v>119</v>
      </c>
      <c r="D88">
        <v>671</v>
      </c>
      <c r="E88">
        <v>12891.290000000003</v>
      </c>
      <c r="F88">
        <v>14796.678660208676</v>
      </c>
      <c r="G88">
        <v>3.2088880691828208</v>
      </c>
      <c r="H88" s="112">
        <f>F88*10000/Population!B107/365</f>
        <v>3.2088880691828208</v>
      </c>
      <c r="I88" s="112"/>
    </row>
    <row r="89" spans="1:9" x14ac:dyDescent="0.25">
      <c r="A89">
        <v>2011</v>
      </c>
      <c r="B89" t="s">
        <v>116</v>
      </c>
      <c r="C89" t="s">
        <v>120</v>
      </c>
      <c r="D89">
        <v>1066</v>
      </c>
      <c r="E89">
        <v>26501.209999999959</v>
      </c>
      <c r="F89">
        <v>29915.368106280293</v>
      </c>
      <c r="G89">
        <v>2.7246043275893412</v>
      </c>
      <c r="H89" s="112">
        <f>F89*10000/Population!B108/365</f>
        <v>2.7246043275893412</v>
      </c>
      <c r="I89" s="112"/>
    </row>
    <row r="90" spans="1:9" x14ac:dyDescent="0.25">
      <c r="A90">
        <v>2011</v>
      </c>
      <c r="B90" t="s">
        <v>116</v>
      </c>
      <c r="C90" t="s">
        <v>121</v>
      </c>
      <c r="D90">
        <v>790</v>
      </c>
      <c r="E90">
        <v>19001.429999999982</v>
      </c>
      <c r="F90">
        <v>21635.328612506499</v>
      </c>
      <c r="G90" s="112">
        <v>2.425034382621404</v>
      </c>
      <c r="H90" s="112">
        <f>F90*10000/Population!B109/365</f>
        <v>2.425034382621404</v>
      </c>
      <c r="I90" s="112"/>
    </row>
    <row r="91" spans="1:9" x14ac:dyDescent="0.25">
      <c r="A91">
        <v>2011</v>
      </c>
      <c r="B91" t="s">
        <v>116</v>
      </c>
      <c r="C91" t="s">
        <v>122</v>
      </c>
      <c r="D91">
        <v>1994</v>
      </c>
      <c r="E91">
        <v>45317.270000000019</v>
      </c>
      <c r="F91">
        <v>51361.885844345918</v>
      </c>
      <c r="G91">
        <v>2.9754654103170775</v>
      </c>
      <c r="H91" s="112">
        <f>F91*10000/Population!B110/365</f>
        <v>2.9754654103170775</v>
      </c>
      <c r="I91" s="112"/>
    </row>
    <row r="92" spans="1:9" x14ac:dyDescent="0.25">
      <c r="A92">
        <v>2011</v>
      </c>
      <c r="B92" t="s">
        <v>116</v>
      </c>
      <c r="C92" t="s">
        <v>123</v>
      </c>
      <c r="D92">
        <v>5624</v>
      </c>
      <c r="E92">
        <v>125753.80000000083</v>
      </c>
      <c r="F92">
        <v>142583.17918218591</v>
      </c>
      <c r="G92">
        <v>3.877835964537927</v>
      </c>
      <c r="H92" s="112">
        <f>F92*10000/Population!B111/365</f>
        <v>3.877835964537927</v>
      </c>
      <c r="I92" s="112"/>
    </row>
    <row r="93" spans="1:9" x14ac:dyDescent="0.25">
      <c r="A93">
        <v>2011</v>
      </c>
      <c r="B93" t="s">
        <v>116</v>
      </c>
      <c r="C93" t="s">
        <v>124</v>
      </c>
      <c r="D93">
        <v>988</v>
      </c>
      <c r="E93">
        <v>22943.989999999976</v>
      </c>
      <c r="F93">
        <v>25888.901283880714</v>
      </c>
      <c r="G93">
        <v>2.6668257096082333</v>
      </c>
      <c r="H93" s="112">
        <f>F93*10000/Population!B112/365</f>
        <v>2.6668257096082333</v>
      </c>
      <c r="I93" s="112"/>
    </row>
    <row r="94" spans="1:9" x14ac:dyDescent="0.25">
      <c r="A94">
        <v>2011</v>
      </c>
      <c r="B94" t="s">
        <v>116</v>
      </c>
      <c r="C94" t="s">
        <v>125</v>
      </c>
      <c r="D94">
        <v>3736</v>
      </c>
      <c r="E94">
        <v>86448.63000000047</v>
      </c>
      <c r="F94">
        <v>97800.869462421135</v>
      </c>
      <c r="G94">
        <v>5.7396021670867334</v>
      </c>
      <c r="H94" s="112">
        <f>F94*10000/Population!B113/365</f>
        <v>5.7396021670867334</v>
      </c>
      <c r="I94" s="112"/>
    </row>
    <row r="95" spans="1:9" x14ac:dyDescent="0.25">
      <c r="A95">
        <v>2011</v>
      </c>
      <c r="B95" t="s">
        <v>116</v>
      </c>
      <c r="C95" t="s">
        <v>126</v>
      </c>
      <c r="D95">
        <v>1581</v>
      </c>
      <c r="E95">
        <v>36706.099999999969</v>
      </c>
      <c r="F95">
        <v>41636.29431186436</v>
      </c>
      <c r="G95">
        <v>1.64281820606058</v>
      </c>
      <c r="H95" s="112">
        <f>F95*10000/Population!B114/365</f>
        <v>1.64281820606058</v>
      </c>
      <c r="I95" s="112"/>
    </row>
    <row r="96" spans="1:9" x14ac:dyDescent="0.25">
      <c r="A96">
        <v>2011</v>
      </c>
      <c r="B96" t="s">
        <v>116</v>
      </c>
      <c r="C96" t="s">
        <v>127</v>
      </c>
      <c r="D96">
        <v>59</v>
      </c>
      <c r="E96">
        <v>1281.77</v>
      </c>
      <c r="F96">
        <v>1457.5400307358793</v>
      </c>
      <c r="G96">
        <v>2.2405096550415147</v>
      </c>
      <c r="H96" s="112">
        <f>F96*10000/Population!B115/365</f>
        <v>2.2405096550415147</v>
      </c>
      <c r="I96" s="112"/>
    </row>
    <row r="97" spans="1:9" x14ac:dyDescent="0.25">
      <c r="A97">
        <v>2011</v>
      </c>
      <c r="B97" t="s">
        <v>116</v>
      </c>
      <c r="C97" t="s">
        <v>128</v>
      </c>
      <c r="D97">
        <v>121</v>
      </c>
      <c r="E97">
        <v>2970.0000000000005</v>
      </c>
      <c r="F97">
        <v>3363.6307631855429</v>
      </c>
      <c r="G97">
        <v>4.9109654934471312</v>
      </c>
      <c r="H97" s="112">
        <f>F97*10000/Population!B116/365</f>
        <v>4.9109654934471312</v>
      </c>
      <c r="I97" s="112"/>
    </row>
    <row r="98" spans="1:9" x14ac:dyDescent="0.25">
      <c r="A98">
        <v>2011</v>
      </c>
      <c r="B98" t="s">
        <v>116</v>
      </c>
      <c r="C98" t="s">
        <v>129</v>
      </c>
      <c r="D98">
        <v>1915</v>
      </c>
      <c r="E98">
        <v>46135.930000000058</v>
      </c>
      <c r="F98">
        <v>52366.046676579004</v>
      </c>
      <c r="G98">
        <v>4.2045043763289813</v>
      </c>
      <c r="H98" s="112">
        <f>F98*10000/Population!B117/365</f>
        <v>4.2045043763289813</v>
      </c>
      <c r="I98" s="112"/>
    </row>
    <row r="99" spans="1:9" x14ac:dyDescent="0.25">
      <c r="A99">
        <v>2011</v>
      </c>
      <c r="B99" t="s">
        <v>116</v>
      </c>
      <c r="C99" t="s">
        <v>130</v>
      </c>
      <c r="D99">
        <v>186</v>
      </c>
      <c r="E99">
        <v>4068.49</v>
      </c>
      <c r="F99">
        <v>4654.1714049760185</v>
      </c>
      <c r="G99">
        <v>5.5355565592276417</v>
      </c>
      <c r="H99" s="112">
        <f>F99*10000/Population!B118/365</f>
        <v>5.5355565592276417</v>
      </c>
      <c r="I99" s="112"/>
    </row>
    <row r="100" spans="1:9" x14ac:dyDescent="0.25">
      <c r="A100">
        <v>2011</v>
      </c>
      <c r="B100" t="s">
        <v>116</v>
      </c>
      <c r="C100" t="s">
        <v>148</v>
      </c>
      <c r="D100">
        <v>1</v>
      </c>
      <c r="E100">
        <v>24</v>
      </c>
      <c r="F100">
        <v>27.971981398632369</v>
      </c>
      <c r="G100" s="217" t="s">
        <v>109</v>
      </c>
      <c r="H100" s="112"/>
      <c r="I100" s="112"/>
    </row>
    <row r="101" spans="1:9" x14ac:dyDescent="0.25">
      <c r="A101">
        <v>2011</v>
      </c>
      <c r="B101" t="s">
        <v>131</v>
      </c>
      <c r="C101" t="s">
        <v>117</v>
      </c>
      <c r="D101">
        <v>1216</v>
      </c>
      <c r="E101">
        <v>23070.6</v>
      </c>
      <c r="F101">
        <v>47415</v>
      </c>
      <c r="G101">
        <v>4.1991378815240896</v>
      </c>
      <c r="H101" s="112">
        <f>F101*10000/Population!B105/365</f>
        <v>4.1991378815240896</v>
      </c>
      <c r="I101" s="112"/>
    </row>
    <row r="102" spans="1:9" x14ac:dyDescent="0.25">
      <c r="A102">
        <v>2011</v>
      </c>
      <c r="B102" t="s">
        <v>131</v>
      </c>
      <c r="C102" t="s">
        <v>118</v>
      </c>
      <c r="D102">
        <v>687</v>
      </c>
      <c r="E102">
        <v>10074.579999999998</v>
      </c>
      <c r="F102">
        <v>20979</v>
      </c>
      <c r="G102">
        <v>6.0789753917257672</v>
      </c>
      <c r="H102" s="112">
        <f>F102*10000/Population!B106/365</f>
        <v>6.0789753917257672</v>
      </c>
      <c r="I102" s="112"/>
    </row>
    <row r="103" spans="1:9" x14ac:dyDescent="0.25">
      <c r="A103">
        <v>2011</v>
      </c>
      <c r="B103" t="s">
        <v>131</v>
      </c>
      <c r="C103" t="s">
        <v>119</v>
      </c>
      <c r="D103">
        <v>1270</v>
      </c>
      <c r="E103">
        <v>15533.189999999995</v>
      </c>
      <c r="F103">
        <v>31493</v>
      </c>
      <c r="G103">
        <v>6.8297429635029578</v>
      </c>
      <c r="H103" s="112">
        <f>F103*10000/Population!B107/365</f>
        <v>6.8297429635029578</v>
      </c>
      <c r="I103" s="112"/>
    </row>
    <row r="104" spans="1:9" x14ac:dyDescent="0.25">
      <c r="A104">
        <v>2011</v>
      </c>
      <c r="B104" t="s">
        <v>131</v>
      </c>
      <c r="C104" t="s">
        <v>120</v>
      </c>
      <c r="D104">
        <v>768</v>
      </c>
      <c r="E104">
        <v>16073.320000000018</v>
      </c>
      <c r="F104">
        <v>32635</v>
      </c>
      <c r="G104">
        <v>2.9723004549026837</v>
      </c>
      <c r="H104" s="112">
        <f>F104*10000/Population!B108/365</f>
        <v>2.9723004549026837</v>
      </c>
      <c r="I104" s="112"/>
    </row>
    <row r="105" spans="1:9" x14ac:dyDescent="0.25">
      <c r="A105">
        <v>2011</v>
      </c>
      <c r="B105" t="s">
        <v>131</v>
      </c>
      <c r="C105" t="s">
        <v>121</v>
      </c>
      <c r="D105">
        <v>1306</v>
      </c>
      <c r="E105">
        <v>27129.32999999998</v>
      </c>
      <c r="F105">
        <v>55041</v>
      </c>
      <c r="G105">
        <v>6.169368621316317</v>
      </c>
      <c r="H105" s="112">
        <f>F105*10000/Population!B109/365</f>
        <v>6.169368621316317</v>
      </c>
      <c r="I105" s="112"/>
    </row>
    <row r="106" spans="1:9" x14ac:dyDescent="0.25">
      <c r="A106">
        <v>2011</v>
      </c>
      <c r="B106" t="s">
        <v>131</v>
      </c>
      <c r="C106" t="s">
        <v>122</v>
      </c>
      <c r="D106">
        <v>1331</v>
      </c>
      <c r="E106">
        <v>25872.149999999936</v>
      </c>
      <c r="F106">
        <v>52344</v>
      </c>
      <c r="G106">
        <v>3.0323606479255143</v>
      </c>
      <c r="H106" s="112">
        <f>F106*10000/Population!B110/365</f>
        <v>3.0323606479255143</v>
      </c>
      <c r="I106" s="112"/>
    </row>
    <row r="107" spans="1:9" x14ac:dyDescent="0.25">
      <c r="A107">
        <v>2011</v>
      </c>
      <c r="B107" t="s">
        <v>131</v>
      </c>
      <c r="C107" t="s">
        <v>123</v>
      </c>
      <c r="D107">
        <v>7598</v>
      </c>
      <c r="E107">
        <v>108893.87999999974</v>
      </c>
      <c r="F107">
        <v>221131</v>
      </c>
      <c r="G107">
        <v>6.0141017306014177</v>
      </c>
      <c r="H107" s="112">
        <f>F107*10000/Population!B111/365</f>
        <v>6.0141017306014177</v>
      </c>
      <c r="I107" s="112"/>
    </row>
    <row r="108" spans="1:9" x14ac:dyDescent="0.25">
      <c r="A108">
        <v>2011</v>
      </c>
      <c r="B108" t="s">
        <v>131</v>
      </c>
      <c r="C108" t="s">
        <v>124</v>
      </c>
      <c r="D108">
        <v>1426</v>
      </c>
      <c r="E108">
        <v>26929.979999999996</v>
      </c>
      <c r="F108">
        <v>54723</v>
      </c>
      <c r="G108">
        <v>5.6370373430160354</v>
      </c>
      <c r="H108" s="112">
        <f>F108*10000/Population!B112/365</f>
        <v>5.6370373430160354</v>
      </c>
      <c r="I108" s="112"/>
    </row>
    <row r="109" spans="1:9" x14ac:dyDescent="0.25">
      <c r="A109">
        <v>2011</v>
      </c>
      <c r="B109" t="s">
        <v>131</v>
      </c>
      <c r="C109" t="s">
        <v>125</v>
      </c>
      <c r="D109">
        <v>3005</v>
      </c>
      <c r="E109">
        <v>58612.379999999626</v>
      </c>
      <c r="F109">
        <v>118641</v>
      </c>
      <c r="G109">
        <v>6.9626389258940611</v>
      </c>
      <c r="H109" s="112">
        <f>F109*10000/Population!B113/365</f>
        <v>6.9626389258940611</v>
      </c>
      <c r="I109" s="112"/>
    </row>
    <row r="110" spans="1:9" x14ac:dyDescent="0.25">
      <c r="A110">
        <v>2011</v>
      </c>
      <c r="B110" t="s">
        <v>131</v>
      </c>
      <c r="C110" t="s">
        <v>126</v>
      </c>
      <c r="D110">
        <v>6117</v>
      </c>
      <c r="E110">
        <v>113085.41999999984</v>
      </c>
      <c r="F110">
        <v>230491.5</v>
      </c>
      <c r="G110">
        <v>9.0943643953038684</v>
      </c>
      <c r="H110" s="112">
        <f>F110*10000/Population!B114/365</f>
        <v>9.0943643953038684</v>
      </c>
      <c r="I110" s="112"/>
    </row>
    <row r="111" spans="1:9" x14ac:dyDescent="0.25">
      <c r="A111">
        <v>2011</v>
      </c>
      <c r="B111" t="s">
        <v>131</v>
      </c>
      <c r="C111" t="s">
        <v>127</v>
      </c>
      <c r="D111">
        <v>41</v>
      </c>
      <c r="E111">
        <v>1002.6399999999998</v>
      </c>
      <c r="F111">
        <v>2037</v>
      </c>
      <c r="G111">
        <v>3.1312472186546705</v>
      </c>
      <c r="H111" s="112">
        <f>F111*10000/Population!B115/365</f>
        <v>3.1312472186546705</v>
      </c>
      <c r="I111" s="112"/>
    </row>
    <row r="112" spans="1:9" x14ac:dyDescent="0.25">
      <c r="A112">
        <v>2011</v>
      </c>
      <c r="B112" t="s">
        <v>131</v>
      </c>
      <c r="C112" t="s">
        <v>128</v>
      </c>
      <c r="D112">
        <v>15</v>
      </c>
      <c r="E112">
        <v>293.40999999999997</v>
      </c>
      <c r="F112">
        <v>620</v>
      </c>
      <c r="G112">
        <v>0.90521190353653147</v>
      </c>
      <c r="H112" s="112">
        <f>F112*10000/Population!B116/365</f>
        <v>0.90521190353653147</v>
      </c>
      <c r="I112" s="112"/>
    </row>
    <row r="113" spans="1:9" x14ac:dyDescent="0.25">
      <c r="A113">
        <v>2011</v>
      </c>
      <c r="B113" t="s">
        <v>131</v>
      </c>
      <c r="C113" t="s">
        <v>129</v>
      </c>
      <c r="D113">
        <v>1836</v>
      </c>
      <c r="E113">
        <v>35346.119999999952</v>
      </c>
      <c r="F113">
        <v>71590.5</v>
      </c>
      <c r="G113">
        <v>5.7480483950338943</v>
      </c>
      <c r="H113" s="112">
        <f>F113*10000/Population!B117/365</f>
        <v>5.7480483950338943</v>
      </c>
      <c r="I113" s="112"/>
    </row>
    <row r="114" spans="1:9" x14ac:dyDescent="0.25">
      <c r="A114">
        <v>2011</v>
      </c>
      <c r="B114" t="s">
        <v>131</v>
      </c>
      <c r="C114" t="s">
        <v>130</v>
      </c>
      <c r="D114">
        <v>181</v>
      </c>
      <c r="E114">
        <v>3270.66</v>
      </c>
      <c r="F114">
        <v>6599</v>
      </c>
      <c r="G114">
        <v>7.8486876730169399</v>
      </c>
      <c r="H114" s="112">
        <f>F114*10000/Population!B118/365</f>
        <v>7.8486876730169399</v>
      </c>
      <c r="I114" s="112"/>
    </row>
    <row r="115" spans="1:9" x14ac:dyDescent="0.25">
      <c r="A115">
        <v>2011</v>
      </c>
      <c r="B115" t="s">
        <v>132</v>
      </c>
      <c r="C115" t="s">
        <v>117</v>
      </c>
      <c r="D115" s="216" t="s">
        <v>109</v>
      </c>
      <c r="E115" s="216" t="s">
        <v>109</v>
      </c>
      <c r="F115" s="216" t="s">
        <v>109</v>
      </c>
      <c r="G115" s="216" t="s">
        <v>109</v>
      </c>
      <c r="H115" s="112"/>
      <c r="I115" s="112"/>
    </row>
    <row r="116" spans="1:9" x14ac:dyDescent="0.25">
      <c r="A116">
        <v>2011</v>
      </c>
      <c r="B116" t="s">
        <v>132</v>
      </c>
      <c r="C116" t="s">
        <v>118</v>
      </c>
      <c r="D116" s="216" t="s">
        <v>109</v>
      </c>
      <c r="E116" s="216" t="s">
        <v>109</v>
      </c>
      <c r="F116" s="216" t="s">
        <v>109</v>
      </c>
      <c r="G116" s="216" t="s">
        <v>109</v>
      </c>
      <c r="H116" s="112"/>
      <c r="I116" s="112"/>
    </row>
    <row r="117" spans="1:9" x14ac:dyDescent="0.25">
      <c r="A117">
        <v>2011</v>
      </c>
      <c r="B117" t="s">
        <v>132</v>
      </c>
      <c r="C117" t="s">
        <v>119</v>
      </c>
      <c r="D117" s="216" t="s">
        <v>109</v>
      </c>
      <c r="E117" s="216" t="s">
        <v>109</v>
      </c>
      <c r="F117" s="216" t="s">
        <v>109</v>
      </c>
      <c r="G117" s="216" t="s">
        <v>109</v>
      </c>
      <c r="H117" s="112"/>
      <c r="I117" s="112"/>
    </row>
    <row r="118" spans="1:9" x14ac:dyDescent="0.25">
      <c r="A118">
        <v>2011</v>
      </c>
      <c r="B118" t="s">
        <v>132</v>
      </c>
      <c r="C118" t="s">
        <v>120</v>
      </c>
      <c r="D118" s="216" t="s">
        <v>109</v>
      </c>
      <c r="E118" s="216" t="s">
        <v>109</v>
      </c>
      <c r="F118" s="216" t="s">
        <v>109</v>
      </c>
      <c r="G118" s="216" t="s">
        <v>109</v>
      </c>
      <c r="H118" s="112"/>
      <c r="I118" s="112"/>
    </row>
    <row r="119" spans="1:9" x14ac:dyDescent="0.25">
      <c r="A119">
        <v>2011</v>
      </c>
      <c r="B119" t="s">
        <v>132</v>
      </c>
      <c r="C119" t="s">
        <v>121</v>
      </c>
      <c r="D119" s="216" t="s">
        <v>109</v>
      </c>
      <c r="E119" s="216" t="s">
        <v>109</v>
      </c>
      <c r="F119" s="216" t="s">
        <v>109</v>
      </c>
      <c r="G119" s="216" t="s">
        <v>109</v>
      </c>
      <c r="H119" s="112"/>
      <c r="I119" s="112"/>
    </row>
    <row r="120" spans="1:9" x14ac:dyDescent="0.25">
      <c r="A120">
        <v>2011</v>
      </c>
      <c r="B120" t="s">
        <v>132</v>
      </c>
      <c r="C120" t="s">
        <v>122</v>
      </c>
      <c r="D120" s="216" t="s">
        <v>109</v>
      </c>
      <c r="E120" s="216" t="s">
        <v>109</v>
      </c>
      <c r="F120" s="216" t="s">
        <v>109</v>
      </c>
      <c r="G120" s="216" t="s">
        <v>109</v>
      </c>
      <c r="H120" s="112"/>
      <c r="I120" s="112"/>
    </row>
    <row r="121" spans="1:9" x14ac:dyDescent="0.25">
      <c r="A121">
        <v>2011</v>
      </c>
      <c r="B121" t="s">
        <v>132</v>
      </c>
      <c r="C121" t="s">
        <v>123</v>
      </c>
      <c r="D121" s="216" t="s">
        <v>109</v>
      </c>
      <c r="E121" s="216" t="s">
        <v>109</v>
      </c>
      <c r="F121" s="216" t="s">
        <v>109</v>
      </c>
      <c r="G121" s="216" t="s">
        <v>109</v>
      </c>
      <c r="H121" s="112"/>
      <c r="I121" s="112"/>
    </row>
    <row r="122" spans="1:9" x14ac:dyDescent="0.25">
      <c r="A122">
        <v>2011</v>
      </c>
      <c r="B122" t="s">
        <v>132</v>
      </c>
      <c r="C122" t="s">
        <v>124</v>
      </c>
      <c r="D122" s="216" t="s">
        <v>109</v>
      </c>
      <c r="E122" s="216" t="s">
        <v>109</v>
      </c>
      <c r="F122" s="216" t="s">
        <v>109</v>
      </c>
      <c r="G122" s="216" t="s">
        <v>109</v>
      </c>
      <c r="H122" s="112"/>
      <c r="I122" s="112"/>
    </row>
    <row r="123" spans="1:9" x14ac:dyDescent="0.25">
      <c r="A123">
        <v>2011</v>
      </c>
      <c r="B123" t="s">
        <v>132</v>
      </c>
      <c r="C123" t="s">
        <v>125</v>
      </c>
      <c r="D123" s="216" t="s">
        <v>109</v>
      </c>
      <c r="E123" s="216" t="s">
        <v>109</v>
      </c>
      <c r="F123" s="216" t="s">
        <v>109</v>
      </c>
      <c r="G123" s="216" t="s">
        <v>109</v>
      </c>
      <c r="H123" s="112"/>
      <c r="I123" s="112"/>
    </row>
    <row r="124" spans="1:9" x14ac:dyDescent="0.25">
      <c r="A124">
        <v>2011</v>
      </c>
      <c r="B124" t="s">
        <v>132</v>
      </c>
      <c r="C124" t="s">
        <v>126</v>
      </c>
      <c r="D124" s="216" t="s">
        <v>109</v>
      </c>
      <c r="E124" s="216" t="s">
        <v>109</v>
      </c>
      <c r="F124" s="216" t="s">
        <v>109</v>
      </c>
      <c r="G124" s="216" t="s">
        <v>109</v>
      </c>
      <c r="H124" s="112"/>
      <c r="I124" s="112"/>
    </row>
    <row r="125" spans="1:9" x14ac:dyDescent="0.25">
      <c r="A125">
        <v>2011</v>
      </c>
      <c r="B125" t="s">
        <v>132</v>
      </c>
      <c r="C125" t="s">
        <v>127</v>
      </c>
      <c r="D125" s="216" t="s">
        <v>109</v>
      </c>
      <c r="E125" s="216" t="s">
        <v>109</v>
      </c>
      <c r="F125" s="216" t="s">
        <v>109</v>
      </c>
      <c r="G125" s="216" t="s">
        <v>109</v>
      </c>
      <c r="H125" s="112"/>
      <c r="I125" s="112"/>
    </row>
    <row r="126" spans="1:9" x14ac:dyDescent="0.25">
      <c r="A126">
        <v>2011</v>
      </c>
      <c r="B126" t="s">
        <v>132</v>
      </c>
      <c r="C126" t="s">
        <v>128</v>
      </c>
      <c r="D126" s="216" t="s">
        <v>109</v>
      </c>
      <c r="E126" s="216" t="s">
        <v>109</v>
      </c>
      <c r="F126" s="216" t="s">
        <v>109</v>
      </c>
      <c r="G126" s="216" t="s">
        <v>109</v>
      </c>
      <c r="H126" s="112"/>
      <c r="I126" s="112"/>
    </row>
    <row r="127" spans="1:9" x14ac:dyDescent="0.25">
      <c r="A127">
        <v>2011</v>
      </c>
      <c r="B127" t="s">
        <v>132</v>
      </c>
      <c r="C127" t="s">
        <v>129</v>
      </c>
      <c r="D127" s="216" t="s">
        <v>109</v>
      </c>
      <c r="E127" s="216" t="s">
        <v>109</v>
      </c>
      <c r="F127" s="216" t="s">
        <v>109</v>
      </c>
      <c r="G127" s="216" t="s">
        <v>109</v>
      </c>
      <c r="H127" s="112"/>
      <c r="I127" s="112"/>
    </row>
    <row r="128" spans="1:9" x14ac:dyDescent="0.25">
      <c r="A128">
        <v>2011</v>
      </c>
      <c r="B128" t="s">
        <v>132</v>
      </c>
      <c r="C128" t="s">
        <v>130</v>
      </c>
      <c r="D128" s="216" t="s">
        <v>109</v>
      </c>
      <c r="E128" s="216" t="s">
        <v>109</v>
      </c>
      <c r="F128" s="216" t="s">
        <v>109</v>
      </c>
      <c r="G128" s="216" t="s">
        <v>109</v>
      </c>
      <c r="H128" s="112"/>
      <c r="I128" s="112"/>
    </row>
    <row r="129" spans="1:9" x14ac:dyDescent="0.25">
      <c r="A129">
        <v>2012</v>
      </c>
      <c r="B129" t="s">
        <v>116</v>
      </c>
      <c r="C129" t="s">
        <v>117</v>
      </c>
      <c r="D129">
        <v>1566</v>
      </c>
      <c r="E129">
        <v>42278.639999999985</v>
      </c>
      <c r="F129">
        <v>41314.783025669371</v>
      </c>
      <c r="G129">
        <v>3.6604324423549186</v>
      </c>
      <c r="H129" s="112">
        <f>F129*10000/Population!B122/365</f>
        <v>3.6604324423549186</v>
      </c>
      <c r="I129" s="112"/>
    </row>
    <row r="130" spans="1:9" x14ac:dyDescent="0.25">
      <c r="A130">
        <v>2012</v>
      </c>
      <c r="B130" t="s">
        <v>116</v>
      </c>
      <c r="C130" t="s">
        <v>118</v>
      </c>
      <c r="D130">
        <v>644</v>
      </c>
      <c r="E130">
        <v>15282.349999999989</v>
      </c>
      <c r="F130">
        <v>14856.951620127167</v>
      </c>
      <c r="G130">
        <v>4.3034283492566789</v>
      </c>
      <c r="H130" s="112">
        <f>F130*10000/Population!B123/365</f>
        <v>4.3034283492566789</v>
      </c>
      <c r="I130" s="112"/>
    </row>
    <row r="131" spans="1:9" x14ac:dyDescent="0.25">
      <c r="A131">
        <v>2012</v>
      </c>
      <c r="B131" t="s">
        <v>116</v>
      </c>
      <c r="C131" t="s">
        <v>119</v>
      </c>
      <c r="D131">
        <v>776</v>
      </c>
      <c r="E131">
        <v>17143.899999999994</v>
      </c>
      <c r="F131">
        <v>16963.341719377742</v>
      </c>
      <c r="G131">
        <v>3.6819974980758499</v>
      </c>
      <c r="H131" s="112">
        <f>F131*10000/Population!B124/365</f>
        <v>3.6819974980758499</v>
      </c>
      <c r="I131" s="112"/>
    </row>
    <row r="132" spans="1:9" x14ac:dyDescent="0.25">
      <c r="A132">
        <v>2012</v>
      </c>
      <c r="B132" t="s">
        <v>116</v>
      </c>
      <c r="C132" t="s">
        <v>120</v>
      </c>
      <c r="D132">
        <v>1150</v>
      </c>
      <c r="E132">
        <v>34347.53999999995</v>
      </c>
      <c r="F132">
        <v>33671.77210827158</v>
      </c>
      <c r="G132">
        <v>3.0562821089716068</v>
      </c>
      <c r="H132" s="112">
        <f>F132*10000/Population!B125/365</f>
        <v>3.0562821089716068</v>
      </c>
      <c r="I132" s="112"/>
    </row>
    <row r="133" spans="1:9" x14ac:dyDescent="0.25">
      <c r="A133">
        <v>2012</v>
      </c>
      <c r="B133" t="s">
        <v>116</v>
      </c>
      <c r="C133" t="s">
        <v>121</v>
      </c>
      <c r="D133">
        <v>690</v>
      </c>
      <c r="E133">
        <v>18833.989999999969</v>
      </c>
      <c r="F133">
        <v>18311.158323079733</v>
      </c>
      <c r="G133">
        <v>2.0427860548542869</v>
      </c>
      <c r="H133" s="112">
        <f>F133*10000/Population!B126/365</f>
        <v>2.0427860548542869</v>
      </c>
      <c r="I133" s="112"/>
    </row>
    <row r="134" spans="1:9" x14ac:dyDescent="0.25">
      <c r="A134">
        <v>2012</v>
      </c>
      <c r="B134" t="s">
        <v>116</v>
      </c>
      <c r="C134" t="s">
        <v>122</v>
      </c>
      <c r="D134">
        <v>2227</v>
      </c>
      <c r="E134">
        <v>59086.250000000291</v>
      </c>
      <c r="F134">
        <v>57569.334716392317</v>
      </c>
      <c r="G134">
        <v>3.3129212394020584</v>
      </c>
      <c r="H134" s="112">
        <f>F134*10000/Population!B127/365</f>
        <v>3.3129212394020584</v>
      </c>
      <c r="I134" s="112"/>
    </row>
    <row r="135" spans="1:9" x14ac:dyDescent="0.25">
      <c r="A135">
        <v>2012</v>
      </c>
      <c r="B135" t="s">
        <v>116</v>
      </c>
      <c r="C135" t="s">
        <v>123</v>
      </c>
      <c r="D135">
        <v>6404</v>
      </c>
      <c r="E135">
        <v>162236.64999999991</v>
      </c>
      <c r="F135">
        <v>158233.66927461064</v>
      </c>
      <c r="G135">
        <v>4.587495009214007</v>
      </c>
      <c r="H135" s="112">
        <f>F135*10000/Population!B128/365</f>
        <v>4.587495009214007</v>
      </c>
      <c r="I135" s="112"/>
    </row>
    <row r="136" spans="1:9" x14ac:dyDescent="0.25">
      <c r="A136">
        <v>2012</v>
      </c>
      <c r="B136" t="s">
        <v>116</v>
      </c>
      <c r="C136" t="s">
        <v>124</v>
      </c>
      <c r="D136">
        <v>996</v>
      </c>
      <c r="E136">
        <v>26087.159999999953</v>
      </c>
      <c r="F136">
        <v>25467.656564008415</v>
      </c>
      <c r="G136">
        <v>2.6344477162976028</v>
      </c>
      <c r="H136" s="112">
        <f>F136*10000/Population!B129/365</f>
        <v>2.6344477162976028</v>
      </c>
      <c r="I136" s="112"/>
    </row>
    <row r="137" spans="1:9" x14ac:dyDescent="0.25">
      <c r="A137">
        <v>2012</v>
      </c>
      <c r="B137" t="s">
        <v>116</v>
      </c>
      <c r="C137" t="s">
        <v>125</v>
      </c>
      <c r="D137">
        <v>4037</v>
      </c>
      <c r="E137">
        <v>107054.2500000009</v>
      </c>
      <c r="F137">
        <v>104717.44136290108</v>
      </c>
      <c r="G137">
        <v>5.3893380500577921</v>
      </c>
      <c r="H137" s="112">
        <f>F137*10000/Population!B130/365</f>
        <v>5.3893380500577921</v>
      </c>
      <c r="I137" s="112"/>
    </row>
    <row r="138" spans="1:9" x14ac:dyDescent="0.25">
      <c r="A138">
        <v>2012</v>
      </c>
      <c r="B138" t="s">
        <v>116</v>
      </c>
      <c r="C138" t="s">
        <v>126</v>
      </c>
      <c r="D138">
        <v>1699</v>
      </c>
      <c r="E138">
        <v>44521.890000000014</v>
      </c>
      <c r="F138">
        <v>43619.640992938781</v>
      </c>
      <c r="G138">
        <v>1.7062492162929359</v>
      </c>
      <c r="H138" s="112">
        <f>F138*10000/Population!B131/365</f>
        <v>1.7062492162929359</v>
      </c>
      <c r="I138" s="112"/>
    </row>
    <row r="139" spans="1:9" x14ac:dyDescent="0.25">
      <c r="A139">
        <v>2012</v>
      </c>
      <c r="B139" t="s">
        <v>116</v>
      </c>
      <c r="C139" t="s">
        <v>127</v>
      </c>
      <c r="D139">
        <v>36</v>
      </c>
      <c r="E139">
        <v>954.51</v>
      </c>
      <c r="F139">
        <v>927.07138349752995</v>
      </c>
      <c r="G139">
        <v>1.4143677461985578</v>
      </c>
      <c r="H139" s="112">
        <f>F139*10000/Population!B132/365</f>
        <v>1.4143677461985578</v>
      </c>
      <c r="I139" s="112"/>
    </row>
    <row r="140" spans="1:9" x14ac:dyDescent="0.25">
      <c r="A140">
        <v>2012</v>
      </c>
      <c r="B140" t="s">
        <v>116</v>
      </c>
      <c r="C140" t="s">
        <v>128</v>
      </c>
      <c r="D140">
        <v>135</v>
      </c>
      <c r="E140">
        <v>3723.9400000000005</v>
      </c>
      <c r="F140">
        <v>3616.877094776733</v>
      </c>
      <c r="G140">
        <v>5.2689170598483566</v>
      </c>
      <c r="H140" s="112">
        <f>F140*10000/Population!B133/365</f>
        <v>5.2689170598483566</v>
      </c>
      <c r="I140" s="112"/>
    </row>
    <row r="141" spans="1:9" x14ac:dyDescent="0.25">
      <c r="A141">
        <v>2012</v>
      </c>
      <c r="B141" t="s">
        <v>116</v>
      </c>
      <c r="C141" t="s">
        <v>129</v>
      </c>
      <c r="D141">
        <v>2020</v>
      </c>
      <c r="E141">
        <v>55051.610000000161</v>
      </c>
      <c r="F141">
        <v>53599.311356457954</v>
      </c>
      <c r="G141">
        <v>4.2803426774939926</v>
      </c>
      <c r="H141" s="112">
        <f>F141*10000/Population!B134/365</f>
        <v>4.2803426774939926</v>
      </c>
      <c r="I141" s="112"/>
    </row>
    <row r="142" spans="1:9" x14ac:dyDescent="0.25">
      <c r="A142">
        <v>2012</v>
      </c>
      <c r="B142" t="s">
        <v>116</v>
      </c>
      <c r="C142" t="s">
        <v>130</v>
      </c>
      <c r="D142">
        <v>136</v>
      </c>
      <c r="E142">
        <v>3637.5600000000004</v>
      </c>
      <c r="F142">
        <v>3532.9611505808366</v>
      </c>
      <c r="G142">
        <v>4.2100585524899703</v>
      </c>
      <c r="H142" s="112">
        <f>F142*10000/Population!B135/365</f>
        <v>4.2100585524899703</v>
      </c>
      <c r="I142" s="112"/>
    </row>
    <row r="143" spans="1:9" x14ac:dyDescent="0.25">
      <c r="A143">
        <v>2012</v>
      </c>
      <c r="B143" t="s">
        <v>131</v>
      </c>
      <c r="C143" t="s">
        <v>117</v>
      </c>
      <c r="D143">
        <v>1283</v>
      </c>
      <c r="E143">
        <v>23495.240000000027</v>
      </c>
      <c r="F143">
        <v>47745</v>
      </c>
      <c r="G143">
        <v>4.2301407428825302</v>
      </c>
      <c r="H143" s="112">
        <f>F143*10000/Population!B122/365</f>
        <v>4.2301407428825302</v>
      </c>
      <c r="I143" s="112"/>
    </row>
    <row r="144" spans="1:9" x14ac:dyDescent="0.25">
      <c r="A144">
        <v>2012</v>
      </c>
      <c r="B144" t="s">
        <v>131</v>
      </c>
      <c r="C144" t="s">
        <v>118</v>
      </c>
      <c r="D144">
        <v>584</v>
      </c>
      <c r="E144">
        <v>9098.6400000000049</v>
      </c>
      <c r="F144">
        <v>18415</v>
      </c>
      <c r="G144">
        <v>5.3340439598795308</v>
      </c>
      <c r="H144" s="112">
        <f>F144*10000/Population!B123/365</f>
        <v>5.3340439598795308</v>
      </c>
      <c r="I144" s="112"/>
    </row>
    <row r="145" spans="1:9" x14ac:dyDescent="0.25">
      <c r="A145">
        <v>2012</v>
      </c>
      <c r="B145" t="s">
        <v>131</v>
      </c>
      <c r="C145" t="s">
        <v>119</v>
      </c>
      <c r="D145">
        <v>1436</v>
      </c>
      <c r="E145">
        <v>15849.679999999995</v>
      </c>
      <c r="F145">
        <v>32186</v>
      </c>
      <c r="G145">
        <v>6.9861689656167885</v>
      </c>
      <c r="H145" s="112">
        <f>F145*10000/Population!B124/365</f>
        <v>6.9861689656167885</v>
      </c>
      <c r="I145" s="112"/>
    </row>
    <row r="146" spans="1:9" x14ac:dyDescent="0.25">
      <c r="A146">
        <v>2012</v>
      </c>
      <c r="B146" t="s">
        <v>131</v>
      </c>
      <c r="C146" t="s">
        <v>120</v>
      </c>
      <c r="D146">
        <v>746</v>
      </c>
      <c r="E146">
        <v>14962.93</v>
      </c>
      <c r="F146">
        <v>30247</v>
      </c>
      <c r="G146">
        <v>2.7454261882271167</v>
      </c>
      <c r="H146" s="112">
        <f>F146*10000/Population!B125/365</f>
        <v>2.7454261882271167</v>
      </c>
      <c r="I146" s="112"/>
    </row>
    <row r="147" spans="1:9" x14ac:dyDescent="0.25">
      <c r="A147">
        <v>2012</v>
      </c>
      <c r="B147" t="s">
        <v>131</v>
      </c>
      <c r="C147" t="s">
        <v>121</v>
      </c>
      <c r="D147">
        <v>1342</v>
      </c>
      <c r="E147">
        <v>27325.319999999971</v>
      </c>
      <c r="F147">
        <v>55358</v>
      </c>
      <c r="G147">
        <v>6.1757180200932282</v>
      </c>
      <c r="H147" s="112">
        <f>F147*10000/Population!B126/365</f>
        <v>6.1757180200932282</v>
      </c>
      <c r="I147" s="112"/>
    </row>
    <row r="148" spans="1:9" x14ac:dyDescent="0.25">
      <c r="A148">
        <v>2012</v>
      </c>
      <c r="B148" t="s">
        <v>131</v>
      </c>
      <c r="C148" t="s">
        <v>122</v>
      </c>
      <c r="D148">
        <v>1333</v>
      </c>
      <c r="E148">
        <v>26238.779999999995</v>
      </c>
      <c r="F148">
        <v>53068.5</v>
      </c>
      <c r="G148">
        <v>3.0539133665400411</v>
      </c>
      <c r="H148" s="112">
        <f>F148*10000/Population!B127/365</f>
        <v>3.0539133665400411</v>
      </c>
      <c r="I148" s="112"/>
    </row>
    <row r="149" spans="1:9" x14ac:dyDescent="0.25">
      <c r="A149">
        <v>2012</v>
      </c>
      <c r="B149" t="s">
        <v>131</v>
      </c>
      <c r="C149" t="s">
        <v>123</v>
      </c>
      <c r="D149">
        <v>6848</v>
      </c>
      <c r="E149">
        <v>98732.009999999704</v>
      </c>
      <c r="F149">
        <v>200190</v>
      </c>
      <c r="G149">
        <v>5.8038888316540431</v>
      </c>
      <c r="H149" s="112">
        <f>F149*10000/Population!B128/365</f>
        <v>5.8038888316540431</v>
      </c>
      <c r="I149" s="112"/>
    </row>
    <row r="150" spans="1:9" x14ac:dyDescent="0.25">
      <c r="A150">
        <v>2012</v>
      </c>
      <c r="B150" t="s">
        <v>131</v>
      </c>
      <c r="C150" t="s">
        <v>124</v>
      </c>
      <c r="D150">
        <v>1341</v>
      </c>
      <c r="E150">
        <v>24900.579999999991</v>
      </c>
      <c r="F150">
        <v>50622</v>
      </c>
      <c r="G150">
        <v>5.2364854206054696</v>
      </c>
      <c r="H150" s="112">
        <f>F150*10000/Population!B129/365</f>
        <v>5.2364854206054696</v>
      </c>
      <c r="I150" s="112"/>
    </row>
    <row r="151" spans="1:9" x14ac:dyDescent="0.25">
      <c r="A151">
        <v>2012</v>
      </c>
      <c r="B151" t="s">
        <v>131</v>
      </c>
      <c r="C151" t="s">
        <v>125</v>
      </c>
      <c r="D151">
        <v>2838</v>
      </c>
      <c r="E151">
        <v>53365.639999999759</v>
      </c>
      <c r="F151">
        <v>108038</v>
      </c>
      <c r="G151">
        <v>5.5602323421399253</v>
      </c>
      <c r="H151" s="112">
        <f>F151*10000/Population!B130/365</f>
        <v>5.5602323421399253</v>
      </c>
      <c r="I151" s="112"/>
    </row>
    <row r="152" spans="1:9" x14ac:dyDescent="0.25">
      <c r="A152">
        <v>2012</v>
      </c>
      <c r="B152" t="s">
        <v>131</v>
      </c>
      <c r="C152" t="s">
        <v>126</v>
      </c>
      <c r="D152">
        <v>6390</v>
      </c>
      <c r="E152">
        <v>115992.38999999975</v>
      </c>
      <c r="F152">
        <v>236480.5</v>
      </c>
      <c r="G152">
        <v>9.2502977697335922</v>
      </c>
      <c r="H152" s="112">
        <f>F152*10000/Population!B131/365</f>
        <v>9.2502977697335922</v>
      </c>
      <c r="I152" s="112"/>
    </row>
    <row r="153" spans="1:9" x14ac:dyDescent="0.25">
      <c r="A153">
        <v>2012</v>
      </c>
      <c r="B153" t="s">
        <v>131</v>
      </c>
      <c r="C153" t="s">
        <v>127</v>
      </c>
      <c r="D153">
        <v>36</v>
      </c>
      <c r="E153">
        <v>874.74999999999989</v>
      </c>
      <c r="F153">
        <v>1765</v>
      </c>
      <c r="G153">
        <v>2.6927366289988663</v>
      </c>
      <c r="H153" s="112">
        <f>F153*10000/Population!B132/365</f>
        <v>2.6927366289988663</v>
      </c>
      <c r="I153" s="112"/>
    </row>
    <row r="154" spans="1:9" x14ac:dyDescent="0.25">
      <c r="A154">
        <v>2012</v>
      </c>
      <c r="B154" t="s">
        <v>131</v>
      </c>
      <c r="C154" t="s">
        <v>128</v>
      </c>
      <c r="D154">
        <v>16</v>
      </c>
      <c r="E154">
        <v>288.45999999999998</v>
      </c>
      <c r="F154">
        <v>582</v>
      </c>
      <c r="G154">
        <v>0.84783354492752994</v>
      </c>
      <c r="H154" s="112">
        <f>F154*10000/Population!B133/365</f>
        <v>0.84783354492752994</v>
      </c>
      <c r="I154" s="112"/>
    </row>
    <row r="155" spans="1:9" x14ac:dyDescent="0.25">
      <c r="A155">
        <v>2012</v>
      </c>
      <c r="B155" t="s">
        <v>131</v>
      </c>
      <c r="C155" t="s">
        <v>129</v>
      </c>
      <c r="D155">
        <v>1923</v>
      </c>
      <c r="E155">
        <v>36270.989999999947</v>
      </c>
      <c r="F155">
        <v>73455</v>
      </c>
      <c r="G155">
        <v>5.8659815474931287</v>
      </c>
      <c r="H155" s="112">
        <f>F155*10000/Population!B134/365</f>
        <v>5.8659815474931287</v>
      </c>
      <c r="I155" s="112"/>
    </row>
    <row r="156" spans="1:9" x14ac:dyDescent="0.25">
      <c r="A156">
        <v>2012</v>
      </c>
      <c r="B156" t="s">
        <v>131</v>
      </c>
      <c r="C156" t="s">
        <v>130</v>
      </c>
      <c r="D156">
        <v>142</v>
      </c>
      <c r="E156">
        <v>2604.5699999999997</v>
      </c>
      <c r="F156">
        <v>5255</v>
      </c>
      <c r="G156">
        <v>6.2621287782056463</v>
      </c>
      <c r="H156" s="112">
        <f>F156*10000/Population!B135/365</f>
        <v>6.2621287782056463</v>
      </c>
      <c r="I156" s="112"/>
    </row>
    <row r="157" spans="1:9" x14ac:dyDescent="0.25">
      <c r="A157">
        <v>2012</v>
      </c>
      <c r="B157" t="s">
        <v>132</v>
      </c>
      <c r="C157" t="s">
        <v>117</v>
      </c>
      <c r="D157" s="216" t="s">
        <v>109</v>
      </c>
      <c r="E157" s="216" t="s">
        <v>109</v>
      </c>
      <c r="F157" s="216" t="s">
        <v>109</v>
      </c>
      <c r="G157" s="216" t="s">
        <v>109</v>
      </c>
      <c r="H157" s="112"/>
      <c r="I157" s="112"/>
    </row>
    <row r="158" spans="1:9" x14ac:dyDescent="0.25">
      <c r="A158">
        <v>2012</v>
      </c>
      <c r="B158" t="s">
        <v>132</v>
      </c>
      <c r="C158" t="s">
        <v>118</v>
      </c>
      <c r="D158" s="216" t="s">
        <v>109</v>
      </c>
      <c r="E158" s="216" t="s">
        <v>109</v>
      </c>
      <c r="F158" s="216" t="s">
        <v>109</v>
      </c>
      <c r="G158" s="216" t="s">
        <v>109</v>
      </c>
      <c r="H158" s="112"/>
      <c r="I158" s="112"/>
    </row>
    <row r="159" spans="1:9" x14ac:dyDescent="0.25">
      <c r="A159">
        <v>2012</v>
      </c>
      <c r="B159" t="s">
        <v>132</v>
      </c>
      <c r="C159" t="s">
        <v>119</v>
      </c>
      <c r="D159" s="216" t="s">
        <v>109</v>
      </c>
      <c r="E159" s="216" t="s">
        <v>109</v>
      </c>
      <c r="F159" s="216" t="s">
        <v>109</v>
      </c>
      <c r="G159" s="216" t="s">
        <v>109</v>
      </c>
      <c r="H159" s="112"/>
      <c r="I159" s="112"/>
    </row>
    <row r="160" spans="1:9" x14ac:dyDescent="0.25">
      <c r="A160">
        <v>2012</v>
      </c>
      <c r="B160" t="s">
        <v>132</v>
      </c>
      <c r="C160" t="s">
        <v>120</v>
      </c>
      <c r="D160" s="216" t="s">
        <v>109</v>
      </c>
      <c r="E160" s="216" t="s">
        <v>109</v>
      </c>
      <c r="F160" s="216" t="s">
        <v>109</v>
      </c>
      <c r="G160" s="216" t="s">
        <v>109</v>
      </c>
      <c r="H160" s="112"/>
      <c r="I160" s="112"/>
    </row>
    <row r="161" spans="1:9" x14ac:dyDescent="0.25">
      <c r="A161">
        <v>2012</v>
      </c>
      <c r="B161" t="s">
        <v>132</v>
      </c>
      <c r="C161" t="s">
        <v>121</v>
      </c>
      <c r="D161" s="216" t="s">
        <v>109</v>
      </c>
      <c r="E161" s="216" t="s">
        <v>109</v>
      </c>
      <c r="F161" s="216" t="s">
        <v>109</v>
      </c>
      <c r="G161" s="216" t="s">
        <v>109</v>
      </c>
      <c r="H161" s="112"/>
      <c r="I161" s="112"/>
    </row>
    <row r="162" spans="1:9" x14ac:dyDescent="0.25">
      <c r="A162">
        <v>2012</v>
      </c>
      <c r="B162" t="s">
        <v>132</v>
      </c>
      <c r="C162" t="s">
        <v>122</v>
      </c>
      <c r="D162" s="216" t="s">
        <v>109</v>
      </c>
      <c r="E162" s="216" t="s">
        <v>109</v>
      </c>
      <c r="F162" s="216" t="s">
        <v>109</v>
      </c>
      <c r="G162" s="216" t="s">
        <v>109</v>
      </c>
      <c r="H162" s="112"/>
      <c r="I162" s="112"/>
    </row>
    <row r="163" spans="1:9" x14ac:dyDescent="0.25">
      <c r="A163">
        <v>2012</v>
      </c>
      <c r="B163" t="s">
        <v>132</v>
      </c>
      <c r="C163" t="s">
        <v>123</v>
      </c>
      <c r="D163" s="216" t="s">
        <v>109</v>
      </c>
      <c r="E163" s="216" t="s">
        <v>109</v>
      </c>
      <c r="F163" s="216" t="s">
        <v>109</v>
      </c>
      <c r="G163" s="216" t="s">
        <v>109</v>
      </c>
      <c r="H163" s="112"/>
      <c r="I163" s="112"/>
    </row>
    <row r="164" spans="1:9" x14ac:dyDescent="0.25">
      <c r="A164">
        <v>2012</v>
      </c>
      <c r="B164" t="s">
        <v>132</v>
      </c>
      <c r="C164" t="s">
        <v>124</v>
      </c>
      <c r="D164" s="216" t="s">
        <v>109</v>
      </c>
      <c r="E164" s="216" t="s">
        <v>109</v>
      </c>
      <c r="F164" s="216" t="s">
        <v>109</v>
      </c>
      <c r="G164" s="216" t="s">
        <v>109</v>
      </c>
      <c r="H164" s="112"/>
      <c r="I164" s="112"/>
    </row>
    <row r="165" spans="1:9" x14ac:dyDescent="0.25">
      <c r="A165">
        <v>2012</v>
      </c>
      <c r="B165" t="s">
        <v>132</v>
      </c>
      <c r="C165" t="s">
        <v>125</v>
      </c>
      <c r="D165" s="216" t="s">
        <v>109</v>
      </c>
      <c r="E165" s="216" t="s">
        <v>109</v>
      </c>
      <c r="F165" s="216" t="s">
        <v>109</v>
      </c>
      <c r="G165" s="216" t="s">
        <v>109</v>
      </c>
      <c r="H165" s="112"/>
      <c r="I165" s="112"/>
    </row>
    <row r="166" spans="1:9" x14ac:dyDescent="0.25">
      <c r="A166">
        <v>2012</v>
      </c>
      <c r="B166" t="s">
        <v>132</v>
      </c>
      <c r="C166" t="s">
        <v>126</v>
      </c>
      <c r="D166" s="216" t="s">
        <v>109</v>
      </c>
      <c r="E166" s="216" t="s">
        <v>109</v>
      </c>
      <c r="F166" s="216" t="s">
        <v>109</v>
      </c>
      <c r="G166" s="216" t="s">
        <v>109</v>
      </c>
      <c r="H166" s="112"/>
      <c r="I166" s="112"/>
    </row>
    <row r="167" spans="1:9" x14ac:dyDescent="0.25">
      <c r="A167">
        <v>2012</v>
      </c>
      <c r="B167" t="s">
        <v>132</v>
      </c>
      <c r="C167" t="s">
        <v>127</v>
      </c>
      <c r="D167" s="216" t="s">
        <v>109</v>
      </c>
      <c r="E167" s="216" t="s">
        <v>109</v>
      </c>
      <c r="F167" s="216" t="s">
        <v>109</v>
      </c>
      <c r="G167" s="216" t="s">
        <v>109</v>
      </c>
      <c r="H167" s="112"/>
      <c r="I167" s="112"/>
    </row>
    <row r="168" spans="1:9" x14ac:dyDescent="0.25">
      <c r="A168">
        <v>2012</v>
      </c>
      <c r="B168" t="s">
        <v>132</v>
      </c>
      <c r="C168" t="s">
        <v>128</v>
      </c>
      <c r="D168" s="216" t="s">
        <v>109</v>
      </c>
      <c r="E168" s="216" t="s">
        <v>109</v>
      </c>
      <c r="F168" s="216" t="s">
        <v>109</v>
      </c>
      <c r="G168" s="216" t="s">
        <v>109</v>
      </c>
      <c r="H168" s="112"/>
      <c r="I168" s="112"/>
    </row>
    <row r="169" spans="1:9" x14ac:dyDescent="0.25">
      <c r="A169">
        <v>2012</v>
      </c>
      <c r="B169" t="s">
        <v>132</v>
      </c>
      <c r="C169" t="s">
        <v>129</v>
      </c>
      <c r="D169" s="216" t="s">
        <v>109</v>
      </c>
      <c r="E169" s="216" t="s">
        <v>109</v>
      </c>
      <c r="F169" s="216" t="s">
        <v>109</v>
      </c>
      <c r="G169" s="216" t="s">
        <v>109</v>
      </c>
      <c r="H169" s="112"/>
      <c r="I169" s="112"/>
    </row>
    <row r="170" spans="1:9" x14ac:dyDescent="0.25">
      <c r="A170">
        <v>2012</v>
      </c>
      <c r="B170" t="s">
        <v>132</v>
      </c>
      <c r="C170" t="s">
        <v>130</v>
      </c>
      <c r="D170" s="216" t="s">
        <v>109</v>
      </c>
      <c r="E170" s="216" t="s">
        <v>109</v>
      </c>
      <c r="F170" s="216" t="s">
        <v>109</v>
      </c>
      <c r="G170" s="216" t="s">
        <v>109</v>
      </c>
      <c r="H170" s="112"/>
      <c r="I170" s="112"/>
    </row>
    <row r="171" spans="1:9" x14ac:dyDescent="0.25">
      <c r="A171">
        <v>2013</v>
      </c>
      <c r="B171" t="s">
        <v>116</v>
      </c>
      <c r="C171" t="s">
        <v>117</v>
      </c>
      <c r="D171">
        <v>1666</v>
      </c>
      <c r="E171">
        <v>47049.300000000068</v>
      </c>
      <c r="F171">
        <v>45696.56061178723</v>
      </c>
      <c r="G171">
        <v>4.0501973876908277</v>
      </c>
      <c r="H171" s="112">
        <f>F171*10000/Population!B139/365</f>
        <v>4.0501973876908277</v>
      </c>
      <c r="I171" s="112"/>
    </row>
    <row r="172" spans="1:9" x14ac:dyDescent="0.25">
      <c r="A172">
        <v>2013</v>
      </c>
      <c r="B172" t="s">
        <v>116</v>
      </c>
      <c r="C172" t="s">
        <v>118</v>
      </c>
      <c r="D172">
        <v>615</v>
      </c>
      <c r="E172">
        <v>14824.79999999999</v>
      </c>
      <c r="F172">
        <v>14398.577424946005</v>
      </c>
      <c r="G172">
        <v>4.1590044626904783</v>
      </c>
      <c r="H172" s="112">
        <f>F172*10000/Population!B140/365</f>
        <v>4.1590044626904783</v>
      </c>
      <c r="I172" s="112"/>
    </row>
    <row r="173" spans="1:9" x14ac:dyDescent="0.25">
      <c r="A173">
        <v>2013</v>
      </c>
      <c r="B173" t="s">
        <v>116</v>
      </c>
      <c r="C173" t="s">
        <v>119</v>
      </c>
      <c r="D173">
        <v>656</v>
      </c>
      <c r="E173">
        <v>15127.719999999998</v>
      </c>
      <c r="F173">
        <v>14692.782729299481</v>
      </c>
      <c r="G173">
        <v>3.1943974335082919</v>
      </c>
      <c r="H173" s="112">
        <f>F173*10000/Population!B141/365</f>
        <v>3.1943974335082919</v>
      </c>
      <c r="I173" s="112"/>
    </row>
    <row r="174" spans="1:9" x14ac:dyDescent="0.25">
      <c r="A174">
        <v>2013</v>
      </c>
      <c r="B174" t="s">
        <v>116</v>
      </c>
      <c r="C174" t="s">
        <v>120</v>
      </c>
      <c r="D174">
        <v>1157</v>
      </c>
      <c r="E174">
        <v>35477.629999999939</v>
      </c>
      <c r="F174">
        <v>34457.651585661755</v>
      </c>
      <c r="G174">
        <v>3.118604520842247</v>
      </c>
      <c r="H174" s="112">
        <f>F174*10000/Population!B142/365</f>
        <v>3.118604520842247</v>
      </c>
      <c r="I174" s="112"/>
    </row>
    <row r="175" spans="1:9" x14ac:dyDescent="0.25">
      <c r="A175">
        <v>2013</v>
      </c>
      <c r="B175" t="s">
        <v>116</v>
      </c>
      <c r="C175" t="s">
        <v>121</v>
      </c>
      <c r="D175">
        <v>743</v>
      </c>
      <c r="E175">
        <v>19490.919999999958</v>
      </c>
      <c r="F175">
        <v>18930.537911192303</v>
      </c>
      <c r="G175">
        <v>2.1036775651987947</v>
      </c>
      <c r="H175" s="112">
        <f>F175*10000/Population!B143/365</f>
        <v>2.1036775651987947</v>
      </c>
      <c r="I175" s="112"/>
    </row>
    <row r="176" spans="1:9" x14ac:dyDescent="0.25">
      <c r="A176">
        <v>2013</v>
      </c>
      <c r="B176" t="s">
        <v>116</v>
      </c>
      <c r="C176" t="s">
        <v>122</v>
      </c>
      <c r="D176">
        <v>1941</v>
      </c>
      <c r="E176">
        <v>51669.930000000219</v>
      </c>
      <c r="F176">
        <v>50184.398627374932</v>
      </c>
      <c r="G176">
        <v>2.8563965024888223</v>
      </c>
      <c r="H176" s="112">
        <f>F176*10000/Population!B144/365</f>
        <v>2.8563965024888223</v>
      </c>
      <c r="I176" s="112"/>
    </row>
    <row r="177" spans="1:9" x14ac:dyDescent="0.25">
      <c r="A177">
        <v>2013</v>
      </c>
      <c r="B177" t="s">
        <v>116</v>
      </c>
      <c r="C177" t="s">
        <v>123</v>
      </c>
      <c r="D177">
        <v>7153</v>
      </c>
      <c r="E177">
        <v>182861.43999999983</v>
      </c>
      <c r="F177">
        <v>177604.09989327422</v>
      </c>
      <c r="G177">
        <v>5.1436430497598966</v>
      </c>
      <c r="H177" s="112">
        <f>F177*10000/Population!B145/365</f>
        <v>5.1436430497598966</v>
      </c>
      <c r="I177" s="112"/>
    </row>
    <row r="178" spans="1:9" x14ac:dyDescent="0.25">
      <c r="A178">
        <v>2013</v>
      </c>
      <c r="B178" t="s">
        <v>116</v>
      </c>
      <c r="C178" t="s">
        <v>124</v>
      </c>
      <c r="D178">
        <v>874</v>
      </c>
      <c r="E178">
        <v>23845.409999999934</v>
      </c>
      <c r="F178">
        <v>23159.801598731985</v>
      </c>
      <c r="G178">
        <v>2.379705337216381</v>
      </c>
      <c r="H178" s="112">
        <f>F178*10000/Population!B146/365</f>
        <v>2.379705337216381</v>
      </c>
      <c r="I178" s="112"/>
    </row>
    <row r="179" spans="1:9" x14ac:dyDescent="0.25">
      <c r="A179">
        <v>2013</v>
      </c>
      <c r="B179" t="s">
        <v>116</v>
      </c>
      <c r="C179" t="s">
        <v>125</v>
      </c>
      <c r="D179">
        <v>4402</v>
      </c>
      <c r="E179">
        <v>122189.18000000092</v>
      </c>
      <c r="F179">
        <v>118676.12608037563</v>
      </c>
      <c r="G179">
        <v>6.093283998116279</v>
      </c>
      <c r="H179" s="112">
        <f>F179*10000/Population!B147/365</f>
        <v>6.093283998116279</v>
      </c>
      <c r="I179" s="112"/>
    </row>
    <row r="180" spans="1:9" x14ac:dyDescent="0.25">
      <c r="A180">
        <v>2013</v>
      </c>
      <c r="B180" t="s">
        <v>116</v>
      </c>
      <c r="C180" t="s">
        <v>126</v>
      </c>
      <c r="D180">
        <v>1868</v>
      </c>
      <c r="E180">
        <v>50197.829999999987</v>
      </c>
      <c r="F180">
        <v>48754.664078148424</v>
      </c>
      <c r="G180">
        <v>1.8933835421544691</v>
      </c>
      <c r="H180" s="112">
        <f>F180*10000/Population!B148/365</f>
        <v>1.8933835421544691</v>
      </c>
      <c r="I180" s="112"/>
    </row>
    <row r="181" spans="1:9" x14ac:dyDescent="0.25">
      <c r="A181">
        <v>2013</v>
      </c>
      <c r="B181" t="s">
        <v>116</v>
      </c>
      <c r="C181" t="s">
        <v>127</v>
      </c>
      <c r="D181">
        <v>58</v>
      </c>
      <c r="E181">
        <v>1555.1999999999996</v>
      </c>
      <c r="F181">
        <v>1510.4869955261479</v>
      </c>
      <c r="G181">
        <v>2.2947324696063416</v>
      </c>
      <c r="H181" s="112">
        <f>F181*10000/Population!B149/365</f>
        <v>2.2947324696063416</v>
      </c>
      <c r="I181" s="112"/>
    </row>
    <row r="182" spans="1:9" x14ac:dyDescent="0.25">
      <c r="A182">
        <v>2013</v>
      </c>
      <c r="B182" t="s">
        <v>116</v>
      </c>
      <c r="C182" t="s">
        <v>128</v>
      </c>
      <c r="D182">
        <v>191</v>
      </c>
      <c r="E182">
        <v>5268.0000000000027</v>
      </c>
      <c r="F182">
        <v>5116.5415974998396</v>
      </c>
      <c r="G182">
        <v>7.4393261078018718</v>
      </c>
      <c r="H182" s="112">
        <f>F182*10000/Population!B150/365</f>
        <v>7.4393261078018718</v>
      </c>
      <c r="I182" s="112"/>
    </row>
    <row r="183" spans="1:9" x14ac:dyDescent="0.25">
      <c r="A183">
        <v>2013</v>
      </c>
      <c r="B183" t="s">
        <v>116</v>
      </c>
      <c r="C183" t="s">
        <v>129</v>
      </c>
      <c r="D183">
        <v>1964</v>
      </c>
      <c r="E183">
        <v>53707.05000000017</v>
      </c>
      <c r="F183">
        <v>52162.916811660383</v>
      </c>
      <c r="G183">
        <v>4.1543007718922143</v>
      </c>
      <c r="H183" s="112">
        <f>F183*10000/Population!B151/365</f>
        <v>4.1543007718922143</v>
      </c>
      <c r="I183" s="112"/>
    </row>
    <row r="184" spans="1:9" x14ac:dyDescent="0.25">
      <c r="A184">
        <v>2013</v>
      </c>
      <c r="B184" t="s">
        <v>116</v>
      </c>
      <c r="C184" t="s">
        <v>130</v>
      </c>
      <c r="D184">
        <v>160</v>
      </c>
      <c r="E184">
        <v>4350.5200000000013</v>
      </c>
      <c r="F184">
        <v>4225.4341900862637</v>
      </c>
      <c r="G184">
        <v>5.0464394191951172</v>
      </c>
      <c r="H184" s="112">
        <f>F184*10000/Population!B152/365</f>
        <v>5.0464394191951172</v>
      </c>
      <c r="I184" s="112"/>
    </row>
    <row r="185" spans="1:9" x14ac:dyDescent="0.25">
      <c r="A185">
        <v>2013</v>
      </c>
      <c r="B185" t="s">
        <v>131</v>
      </c>
      <c r="C185" t="s">
        <v>117</v>
      </c>
      <c r="D185">
        <v>1098</v>
      </c>
      <c r="E185">
        <v>22295.790000000015</v>
      </c>
      <c r="F185">
        <v>41620</v>
      </c>
      <c r="G185">
        <v>3.6888818987442691</v>
      </c>
      <c r="H185" s="112">
        <f>F185*10000/Population!B139/365</f>
        <v>3.6888818987442691</v>
      </c>
      <c r="I185" s="112"/>
    </row>
    <row r="186" spans="1:9" x14ac:dyDescent="0.25">
      <c r="A186">
        <v>2013</v>
      </c>
      <c r="B186" t="s">
        <v>131</v>
      </c>
      <c r="C186" t="s">
        <v>118</v>
      </c>
      <c r="D186">
        <v>436</v>
      </c>
      <c r="E186">
        <v>8389.43</v>
      </c>
      <c r="F186">
        <v>15430</v>
      </c>
      <c r="G186">
        <v>4.4569291094085104</v>
      </c>
      <c r="H186" s="112">
        <f>F186*10000/Population!B140/365</f>
        <v>4.4569291094085104</v>
      </c>
      <c r="I186" s="112"/>
    </row>
    <row r="187" spans="1:9" x14ac:dyDescent="0.25">
      <c r="A187">
        <v>2013</v>
      </c>
      <c r="B187" t="s">
        <v>131</v>
      </c>
      <c r="C187" t="s">
        <v>119</v>
      </c>
      <c r="D187">
        <v>1473</v>
      </c>
      <c r="E187">
        <v>17524.739999999983</v>
      </c>
      <c r="F187">
        <v>32407</v>
      </c>
      <c r="G187">
        <v>7.0456930817651084</v>
      </c>
      <c r="H187" s="112">
        <f>F187*10000/Population!B141/365</f>
        <v>7.0456930817651084</v>
      </c>
      <c r="I187" s="112"/>
    </row>
    <row r="188" spans="1:9" x14ac:dyDescent="0.25">
      <c r="A188">
        <v>2013</v>
      </c>
      <c r="B188" t="s">
        <v>131</v>
      </c>
      <c r="C188" t="s">
        <v>120</v>
      </c>
      <c r="D188">
        <v>800</v>
      </c>
      <c r="E188">
        <v>17054.180000000008</v>
      </c>
      <c r="F188">
        <v>31849</v>
      </c>
      <c r="G188">
        <v>2.88250739135208</v>
      </c>
      <c r="H188" s="112">
        <f>F188*10000/Population!B142/365</f>
        <v>2.88250739135208</v>
      </c>
      <c r="I188" s="112"/>
    </row>
    <row r="189" spans="1:9" x14ac:dyDescent="0.25">
      <c r="A189">
        <v>2013</v>
      </c>
      <c r="B189" t="s">
        <v>131</v>
      </c>
      <c r="C189" t="s">
        <v>121</v>
      </c>
      <c r="D189">
        <v>1235</v>
      </c>
      <c r="E189">
        <v>26433.98000000001</v>
      </c>
      <c r="F189">
        <v>48990</v>
      </c>
      <c r="G189">
        <v>5.4440694925080422</v>
      </c>
      <c r="H189" s="112">
        <f>F189*10000/Population!B143/365</f>
        <v>5.4440694925080422</v>
      </c>
      <c r="I189" s="112"/>
    </row>
    <row r="190" spans="1:9" x14ac:dyDescent="0.25">
      <c r="A190">
        <v>2013</v>
      </c>
      <c r="B190" t="s">
        <v>131</v>
      </c>
      <c r="C190" t="s">
        <v>122</v>
      </c>
      <c r="D190">
        <v>1218</v>
      </c>
      <c r="E190">
        <v>25644.140000000018</v>
      </c>
      <c r="F190">
        <v>47515</v>
      </c>
      <c r="G190">
        <v>2.704459623467959</v>
      </c>
      <c r="H190" s="112">
        <f>F190*10000/Population!B144/365</f>
        <v>2.704459623467959</v>
      </c>
      <c r="I190" s="112"/>
    </row>
    <row r="191" spans="1:9" x14ac:dyDescent="0.25">
      <c r="A191">
        <v>2013</v>
      </c>
      <c r="B191" t="s">
        <v>131</v>
      </c>
      <c r="C191" t="s">
        <v>123</v>
      </c>
      <c r="D191">
        <v>6027</v>
      </c>
      <c r="E191">
        <v>93499.880000000048</v>
      </c>
      <c r="F191">
        <v>173193.5</v>
      </c>
      <c r="G191">
        <v>5.0159064068561321</v>
      </c>
      <c r="H191" s="112">
        <f>F191*10000/Population!B145/365</f>
        <v>5.0159064068561321</v>
      </c>
      <c r="I191" s="112"/>
    </row>
    <row r="192" spans="1:9" x14ac:dyDescent="0.25">
      <c r="A192">
        <v>2013</v>
      </c>
      <c r="B192" t="s">
        <v>131</v>
      </c>
      <c r="C192" t="s">
        <v>124</v>
      </c>
      <c r="D192">
        <v>1047</v>
      </c>
      <c r="E192">
        <v>22834.490000000009</v>
      </c>
      <c r="F192">
        <v>42795</v>
      </c>
      <c r="G192">
        <v>4.3972522593522916</v>
      </c>
      <c r="H192" s="112">
        <f>F192*10000/Population!B146/365</f>
        <v>4.3972522593522916</v>
      </c>
      <c r="I192" s="112"/>
    </row>
    <row r="193" spans="1:9" x14ac:dyDescent="0.25">
      <c r="A193">
        <v>2013</v>
      </c>
      <c r="B193" t="s">
        <v>131</v>
      </c>
      <c r="C193" t="s">
        <v>125</v>
      </c>
      <c r="D193">
        <v>2774</v>
      </c>
      <c r="E193">
        <v>56894.689999999966</v>
      </c>
      <c r="F193">
        <v>105010</v>
      </c>
      <c r="G193">
        <v>5.3916130714347403</v>
      </c>
      <c r="H193" s="112">
        <f>F193*10000/Population!B147/365</f>
        <v>5.3916130714347403</v>
      </c>
      <c r="I193" s="112"/>
    </row>
    <row r="194" spans="1:9" x14ac:dyDescent="0.25">
      <c r="A194">
        <v>2013</v>
      </c>
      <c r="B194" t="s">
        <v>131</v>
      </c>
      <c r="C194" t="s">
        <v>126</v>
      </c>
      <c r="D194">
        <v>5816</v>
      </c>
      <c r="E194">
        <v>114044.09000000029</v>
      </c>
      <c r="F194">
        <v>212084.5</v>
      </c>
      <c r="G194">
        <v>8.2362848650214637</v>
      </c>
      <c r="H194" s="112">
        <f>F194*10000/Population!B148/365</f>
        <v>8.2362848650214637</v>
      </c>
      <c r="I194" s="112"/>
    </row>
    <row r="195" spans="1:9" x14ac:dyDescent="0.25">
      <c r="A195">
        <v>2013</v>
      </c>
      <c r="B195" t="s">
        <v>131</v>
      </c>
      <c r="C195" t="s">
        <v>127</v>
      </c>
      <c r="D195">
        <v>28</v>
      </c>
      <c r="E195">
        <v>631.79</v>
      </c>
      <c r="F195">
        <v>1214</v>
      </c>
      <c r="G195">
        <v>1.8443093031275779</v>
      </c>
      <c r="H195" s="112">
        <f>F195*10000/Population!B149/365</f>
        <v>1.8443093031275779</v>
      </c>
      <c r="I195" s="112"/>
    </row>
    <row r="196" spans="1:9" x14ac:dyDescent="0.25">
      <c r="A196">
        <v>2013</v>
      </c>
      <c r="B196" t="s">
        <v>131</v>
      </c>
      <c r="C196" t="s">
        <v>128</v>
      </c>
      <c r="D196">
        <v>12</v>
      </c>
      <c r="E196">
        <v>271.42</v>
      </c>
      <c r="F196">
        <v>510</v>
      </c>
      <c r="G196">
        <v>0.74152750303699133</v>
      </c>
      <c r="H196" s="112">
        <f>F196*10000/Population!B150/365</f>
        <v>0.74152750303699133</v>
      </c>
      <c r="I196" s="112"/>
    </row>
    <row r="197" spans="1:9" x14ac:dyDescent="0.25">
      <c r="A197">
        <v>2013</v>
      </c>
      <c r="B197" t="s">
        <v>131</v>
      </c>
      <c r="C197" t="s">
        <v>129</v>
      </c>
      <c r="D197">
        <v>1749</v>
      </c>
      <c r="E197">
        <v>35932.240000000013</v>
      </c>
      <c r="F197">
        <v>66774</v>
      </c>
      <c r="G197">
        <v>5.3179403434035244</v>
      </c>
      <c r="H197" s="112">
        <f>F197*10000/Population!B151/365</f>
        <v>5.3179403434035244</v>
      </c>
      <c r="I197" s="112"/>
    </row>
    <row r="198" spans="1:9" x14ac:dyDescent="0.25">
      <c r="A198">
        <v>2013</v>
      </c>
      <c r="B198" t="s">
        <v>131</v>
      </c>
      <c r="C198" t="s">
        <v>130</v>
      </c>
      <c r="D198">
        <v>132</v>
      </c>
      <c r="E198">
        <v>2606.8399999999997</v>
      </c>
      <c r="F198">
        <v>4774</v>
      </c>
      <c r="G198">
        <v>5.7015920029618661</v>
      </c>
      <c r="H198" s="112">
        <f>F198*10000/Population!B152/365</f>
        <v>5.7015920029618661</v>
      </c>
      <c r="I198" s="112"/>
    </row>
    <row r="199" spans="1:9" x14ac:dyDescent="0.25">
      <c r="A199">
        <v>2013</v>
      </c>
      <c r="B199" t="s">
        <v>132</v>
      </c>
      <c r="C199" t="s">
        <v>117</v>
      </c>
      <c r="D199">
        <v>3</v>
      </c>
      <c r="E199">
        <v>212.10000000000002</v>
      </c>
      <c r="F199">
        <v>70</v>
      </c>
      <c r="G199">
        <v>6.2042703727078052E-3</v>
      </c>
      <c r="H199" s="112">
        <f>F199*10000/Population!B139/365</f>
        <v>6.2042703727078052E-3</v>
      </c>
      <c r="I199" s="112"/>
    </row>
    <row r="200" spans="1:9" x14ac:dyDescent="0.25">
      <c r="A200">
        <v>2013</v>
      </c>
      <c r="B200" t="s">
        <v>132</v>
      </c>
      <c r="C200" t="s">
        <v>118</v>
      </c>
      <c r="D200">
        <v>1</v>
      </c>
      <c r="E200">
        <v>84.84</v>
      </c>
      <c r="F200">
        <v>28</v>
      </c>
      <c r="G200">
        <v>8.087752110397816E-3</v>
      </c>
      <c r="H200" s="112">
        <f>F200*10000/Population!B140/365</f>
        <v>8.087752110397816E-3</v>
      </c>
      <c r="I200" s="112"/>
    </row>
    <row r="201" spans="1:9" x14ac:dyDescent="0.25">
      <c r="A201">
        <v>2013</v>
      </c>
      <c r="B201" t="s">
        <v>132</v>
      </c>
      <c r="C201" t="s">
        <v>119</v>
      </c>
      <c r="D201">
        <v>1</v>
      </c>
      <c r="E201">
        <v>42.42</v>
      </c>
      <c r="F201">
        <v>14</v>
      </c>
      <c r="G201">
        <v>3.0437776759561675E-3</v>
      </c>
      <c r="H201" s="112">
        <f>F201*10000/Population!B141/365</f>
        <v>3.0437776759561675E-3</v>
      </c>
      <c r="I201" s="112"/>
    </row>
    <row r="202" spans="1:9" x14ac:dyDescent="0.25">
      <c r="A202">
        <v>2013</v>
      </c>
      <c r="B202" t="s">
        <v>132</v>
      </c>
      <c r="C202" t="s">
        <v>120</v>
      </c>
      <c r="D202">
        <v>10</v>
      </c>
      <c r="E202">
        <v>678.72</v>
      </c>
      <c r="F202">
        <v>224</v>
      </c>
      <c r="G202">
        <v>2.0273215977357713E-2</v>
      </c>
      <c r="H202" s="112">
        <f>F202*10000/Population!B142/365</f>
        <v>2.0273215977357713E-2</v>
      </c>
      <c r="I202" s="112"/>
    </row>
    <row r="203" spans="1:9" x14ac:dyDescent="0.25">
      <c r="A203">
        <v>2013</v>
      </c>
      <c r="B203" t="s">
        <v>132</v>
      </c>
      <c r="C203" t="s">
        <v>121</v>
      </c>
      <c r="D203">
        <v>4</v>
      </c>
      <c r="E203">
        <v>296.94000000000005</v>
      </c>
      <c r="F203">
        <v>98</v>
      </c>
      <c r="G203">
        <v>1.0890361507772773E-2</v>
      </c>
      <c r="H203" s="112">
        <f>F203*10000/Population!B143/365</f>
        <v>1.0890361507772773E-2</v>
      </c>
      <c r="I203" s="112"/>
    </row>
    <row r="204" spans="1:9" x14ac:dyDescent="0.25">
      <c r="A204">
        <v>2013</v>
      </c>
      <c r="B204" t="s">
        <v>132</v>
      </c>
      <c r="C204" t="s">
        <v>122</v>
      </c>
      <c r="D204">
        <v>14</v>
      </c>
      <c r="E204">
        <v>933.24000000000024</v>
      </c>
      <c r="F204">
        <v>308</v>
      </c>
      <c r="G204">
        <v>1.7530749532318875E-2</v>
      </c>
      <c r="H204" s="112">
        <f>F204*10000/Population!B144/365</f>
        <v>1.7530749532318875E-2</v>
      </c>
      <c r="I204" s="112"/>
    </row>
    <row r="205" spans="1:9" x14ac:dyDescent="0.25">
      <c r="A205">
        <v>2013</v>
      </c>
      <c r="B205" t="s">
        <v>132</v>
      </c>
      <c r="C205" t="s">
        <v>123</v>
      </c>
      <c r="D205">
        <v>26</v>
      </c>
      <c r="E205">
        <v>1824.06</v>
      </c>
      <c r="F205">
        <v>602</v>
      </c>
      <c r="G205">
        <v>1.7434693893982119E-2</v>
      </c>
      <c r="H205" s="112">
        <f>F205*10000/Population!B145/365</f>
        <v>1.7434693893982119E-2</v>
      </c>
      <c r="I205" s="112"/>
    </row>
    <row r="206" spans="1:9" x14ac:dyDescent="0.25">
      <c r="A206">
        <v>2013</v>
      </c>
      <c r="B206" t="s">
        <v>132</v>
      </c>
      <c r="C206" t="s">
        <v>124</v>
      </c>
      <c r="D206">
        <v>6</v>
      </c>
      <c r="E206">
        <v>424.20000000000005</v>
      </c>
      <c r="F206">
        <v>140</v>
      </c>
      <c r="G206">
        <v>1.4385215943669139E-2</v>
      </c>
      <c r="H206" s="112">
        <f>F206*10000/Population!B146/365</f>
        <v>1.4385215943669139E-2</v>
      </c>
      <c r="I206" s="112"/>
    </row>
    <row r="207" spans="1:9" x14ac:dyDescent="0.25">
      <c r="A207">
        <v>2013</v>
      </c>
      <c r="B207" t="s">
        <v>132</v>
      </c>
      <c r="C207" t="s">
        <v>125</v>
      </c>
      <c r="D207">
        <v>4</v>
      </c>
      <c r="E207">
        <v>593.88</v>
      </c>
      <c r="F207">
        <v>196</v>
      </c>
      <c r="G207">
        <v>1.0063385982298915E-2</v>
      </c>
      <c r="H207" s="112">
        <f>F207*10000/Population!B147/365</f>
        <v>1.0063385982298915E-2</v>
      </c>
      <c r="I207" s="112"/>
    </row>
    <row r="208" spans="1:9" x14ac:dyDescent="0.25">
      <c r="A208">
        <v>2013</v>
      </c>
      <c r="B208" t="s">
        <v>132</v>
      </c>
      <c r="C208" t="s">
        <v>126</v>
      </c>
      <c r="D208">
        <v>11</v>
      </c>
      <c r="E208">
        <v>890.82</v>
      </c>
      <c r="F208">
        <v>294</v>
      </c>
      <c r="G208">
        <v>1.1417466860219914E-2</v>
      </c>
      <c r="H208" s="112">
        <f>F208*10000/Population!B148/365</f>
        <v>1.1417466860219914E-2</v>
      </c>
      <c r="I208" s="112"/>
    </row>
    <row r="209" spans="1:9" x14ac:dyDescent="0.25">
      <c r="A209">
        <v>2013</v>
      </c>
      <c r="B209" t="s">
        <v>132</v>
      </c>
      <c r="C209" t="s">
        <v>127</v>
      </c>
      <c r="D209">
        <v>0</v>
      </c>
      <c r="E209">
        <v>0</v>
      </c>
      <c r="F209">
        <v>0</v>
      </c>
      <c r="G209">
        <v>0</v>
      </c>
      <c r="H209" s="112">
        <f>F209*10000/Population!B149/365</f>
        <v>0</v>
      </c>
      <c r="I209" s="112"/>
    </row>
    <row r="210" spans="1:9" x14ac:dyDescent="0.25">
      <c r="A210">
        <v>2013</v>
      </c>
      <c r="B210" t="s">
        <v>132</v>
      </c>
      <c r="C210" t="s">
        <v>128</v>
      </c>
      <c r="D210">
        <v>2</v>
      </c>
      <c r="E210">
        <v>127.26</v>
      </c>
      <c r="F210">
        <v>42</v>
      </c>
      <c r="G210">
        <v>6.1066970838340465E-2</v>
      </c>
      <c r="H210" s="112">
        <f>F210*10000/Population!B150/365</f>
        <v>6.1066970838340465E-2</v>
      </c>
      <c r="I210" s="112"/>
    </row>
    <row r="211" spans="1:9" x14ac:dyDescent="0.25">
      <c r="A211">
        <v>2013</v>
      </c>
      <c r="B211" t="s">
        <v>132</v>
      </c>
      <c r="C211" t="s">
        <v>129</v>
      </c>
      <c r="D211">
        <v>5</v>
      </c>
      <c r="E211">
        <v>296.94000000000005</v>
      </c>
      <c r="F211">
        <v>98</v>
      </c>
      <c r="G211">
        <v>7.8048065662315496E-3</v>
      </c>
      <c r="H211" s="112">
        <f>F211*10000/Population!B151/365</f>
        <v>7.8048065662315496E-3</v>
      </c>
      <c r="I211" s="112"/>
    </row>
    <row r="212" spans="1:9" x14ac:dyDescent="0.25">
      <c r="A212">
        <v>2013</v>
      </c>
      <c r="B212" t="s">
        <v>132</v>
      </c>
      <c r="C212" t="s">
        <v>130</v>
      </c>
      <c r="D212">
        <v>2</v>
      </c>
      <c r="E212">
        <v>106.05000000000001</v>
      </c>
      <c r="F212">
        <v>35</v>
      </c>
      <c r="G212">
        <v>4.1800527880952093E-2</v>
      </c>
      <c r="H212" s="112">
        <f>F212*10000/Population!B152/365</f>
        <v>4.1800527880952093E-2</v>
      </c>
      <c r="I212" s="112"/>
    </row>
    <row r="213" spans="1:9" x14ac:dyDescent="0.25">
      <c r="A213">
        <v>2014</v>
      </c>
      <c r="B213" t="s">
        <v>116</v>
      </c>
      <c r="C213" t="s">
        <v>117</v>
      </c>
      <c r="D213">
        <v>1898</v>
      </c>
      <c r="E213">
        <v>53214.360000000124</v>
      </c>
      <c r="F213">
        <v>51431.149798285434</v>
      </c>
      <c r="G213">
        <v>4.563517053892391</v>
      </c>
      <c r="H213" s="112">
        <f>F213*10000/Population!B156/365</f>
        <v>4.563517053892391</v>
      </c>
      <c r="I213" s="112"/>
    </row>
    <row r="214" spans="1:9" x14ac:dyDescent="0.25">
      <c r="A214">
        <v>2014</v>
      </c>
      <c r="B214" t="s">
        <v>116</v>
      </c>
      <c r="C214" t="s">
        <v>118</v>
      </c>
      <c r="D214">
        <v>737</v>
      </c>
      <c r="E214">
        <v>17876.069999999989</v>
      </c>
      <c r="F214">
        <v>17362.108954197545</v>
      </c>
      <c r="G214">
        <v>5.0086259797540347</v>
      </c>
      <c r="H214" s="112">
        <f>F214*10000/Population!B157/365</f>
        <v>5.0086259797540347</v>
      </c>
      <c r="I214" s="112"/>
    </row>
    <row r="215" spans="1:9" x14ac:dyDescent="0.25">
      <c r="A215">
        <v>2014</v>
      </c>
      <c r="B215" t="s">
        <v>116</v>
      </c>
      <c r="C215" t="s">
        <v>119</v>
      </c>
      <c r="D215">
        <v>636</v>
      </c>
      <c r="E215">
        <v>14395.369999999994</v>
      </c>
      <c r="F215">
        <v>13981.495202305689</v>
      </c>
      <c r="G215">
        <v>3.0393203611503985</v>
      </c>
      <c r="H215" s="112">
        <f>F215*10000/Population!B158/365</f>
        <v>3.0393203611503985</v>
      </c>
      <c r="I215" s="112"/>
    </row>
    <row r="216" spans="1:9" x14ac:dyDescent="0.25">
      <c r="A216">
        <v>2014</v>
      </c>
      <c r="B216" t="s">
        <v>116</v>
      </c>
      <c r="C216" t="s">
        <v>120</v>
      </c>
      <c r="D216">
        <v>1092</v>
      </c>
      <c r="E216">
        <v>33669.589999999931</v>
      </c>
      <c r="F216">
        <v>32729.049735181987</v>
      </c>
      <c r="G216">
        <v>2.9576037143432119</v>
      </c>
      <c r="H216" s="112">
        <f>F216*10000/Population!B159/365</f>
        <v>2.9576037143432119</v>
      </c>
      <c r="I216" s="112"/>
    </row>
    <row r="217" spans="1:9" x14ac:dyDescent="0.25">
      <c r="A217">
        <v>2014</v>
      </c>
      <c r="B217" t="s">
        <v>116</v>
      </c>
      <c r="C217" t="s">
        <v>121</v>
      </c>
      <c r="D217">
        <v>801</v>
      </c>
      <c r="E217">
        <v>21993.779999999959</v>
      </c>
      <c r="F217">
        <v>21361.436294644878</v>
      </c>
      <c r="G217">
        <v>2.3646446839581357</v>
      </c>
      <c r="H217" s="112">
        <f>F217*10000/Population!B160/365</f>
        <v>2.3646446839581357</v>
      </c>
      <c r="I217" s="112"/>
    </row>
    <row r="218" spans="1:9" x14ac:dyDescent="0.25">
      <c r="A218">
        <v>2014</v>
      </c>
      <c r="B218" t="s">
        <v>116</v>
      </c>
      <c r="C218" t="s">
        <v>122</v>
      </c>
      <c r="D218">
        <v>1993</v>
      </c>
      <c r="E218">
        <v>54057.77000000015</v>
      </c>
      <c r="F218">
        <v>52503.575585122278</v>
      </c>
      <c r="G218">
        <v>2.96314159802531</v>
      </c>
      <c r="H218" s="112">
        <f>F218*10000/Population!B161/365</f>
        <v>2.96314159802531</v>
      </c>
      <c r="I218" s="112"/>
    </row>
    <row r="219" spans="1:9" x14ac:dyDescent="0.25">
      <c r="A219">
        <v>2014</v>
      </c>
      <c r="B219" t="s">
        <v>116</v>
      </c>
      <c r="C219" t="s">
        <v>123</v>
      </c>
      <c r="D219">
        <v>7563</v>
      </c>
      <c r="E219">
        <v>198153.06999999878</v>
      </c>
      <c r="F219">
        <v>192456.05651672443</v>
      </c>
      <c r="G219">
        <v>5.5474973846722015</v>
      </c>
      <c r="H219" s="112">
        <f>F219*10000/Population!B162/365</f>
        <v>5.5474973846722015</v>
      </c>
      <c r="I219" s="112"/>
    </row>
    <row r="220" spans="1:9" x14ac:dyDescent="0.25">
      <c r="A220">
        <v>2014</v>
      </c>
      <c r="B220" t="s">
        <v>116</v>
      </c>
      <c r="C220" t="s">
        <v>124</v>
      </c>
      <c r="D220">
        <v>1069</v>
      </c>
      <c r="E220">
        <v>28686.379999999917</v>
      </c>
      <c r="F220">
        <v>27861.591972041431</v>
      </c>
      <c r="G220">
        <v>2.8586081920137691</v>
      </c>
      <c r="H220" s="112">
        <f>F220*10000/Population!B163/365</f>
        <v>2.8586081920137691</v>
      </c>
      <c r="I220" s="112"/>
    </row>
    <row r="221" spans="1:9" x14ac:dyDescent="0.25">
      <c r="A221">
        <v>2014</v>
      </c>
      <c r="B221" t="s">
        <v>116</v>
      </c>
      <c r="C221" t="s">
        <v>125</v>
      </c>
      <c r="D221">
        <v>4887</v>
      </c>
      <c r="E221">
        <v>135501.14000000083</v>
      </c>
      <c r="F221">
        <v>131632.31496450998</v>
      </c>
      <c r="G221">
        <v>6.7426710196336952</v>
      </c>
      <c r="H221" s="112">
        <f>F221*10000/Population!B164/365</f>
        <v>6.7426710196336952</v>
      </c>
      <c r="I221" s="112"/>
    </row>
    <row r="222" spans="1:9" x14ac:dyDescent="0.25">
      <c r="A222">
        <v>2014</v>
      </c>
      <c r="B222" t="s">
        <v>116</v>
      </c>
      <c r="C222" t="s">
        <v>126</v>
      </c>
      <c r="D222">
        <v>2113</v>
      </c>
      <c r="E222">
        <v>54544.650000000103</v>
      </c>
      <c r="F222">
        <v>52976.435270670539</v>
      </c>
      <c r="G222">
        <v>2.0369340161867768</v>
      </c>
      <c r="H222" s="112">
        <f>F222*10000/Population!B165/365</f>
        <v>2.0369340161867768</v>
      </c>
      <c r="I222" s="112"/>
    </row>
    <row r="223" spans="1:9" x14ac:dyDescent="0.25">
      <c r="A223">
        <v>2014</v>
      </c>
      <c r="B223" t="s">
        <v>116</v>
      </c>
      <c r="C223" t="s">
        <v>127</v>
      </c>
      <c r="D223">
        <v>32</v>
      </c>
      <c r="E223">
        <v>885.60000000000014</v>
      </c>
      <c r="F223">
        <v>860.13842800794544</v>
      </c>
      <c r="G223">
        <v>1.3039750101692855</v>
      </c>
      <c r="H223" s="112">
        <f>F223*10000/Population!B166/365</f>
        <v>1.3039750101692855</v>
      </c>
      <c r="I223" s="112"/>
    </row>
    <row r="224" spans="1:9" x14ac:dyDescent="0.25">
      <c r="A224">
        <v>2014</v>
      </c>
      <c r="B224" t="s">
        <v>116</v>
      </c>
      <c r="C224" t="s">
        <v>128</v>
      </c>
      <c r="D224">
        <v>134</v>
      </c>
      <c r="E224">
        <v>3661.7100000000005</v>
      </c>
      <c r="F224">
        <v>3556.4376349689733</v>
      </c>
      <c r="G224">
        <v>5.1518345864430035</v>
      </c>
      <c r="H224" s="112">
        <f>F224*10000/Population!B167/365</f>
        <v>5.1518345864430035</v>
      </c>
      <c r="I224" s="112"/>
    </row>
    <row r="225" spans="1:9" x14ac:dyDescent="0.25">
      <c r="A225">
        <v>2014</v>
      </c>
      <c r="B225" t="s">
        <v>116</v>
      </c>
      <c r="C225" t="s">
        <v>129</v>
      </c>
      <c r="D225">
        <v>1941</v>
      </c>
      <c r="E225">
        <v>53329.910000000171</v>
      </c>
      <c r="F225">
        <v>51796.61705524967</v>
      </c>
      <c r="G225">
        <v>4.1020430898867559</v>
      </c>
      <c r="H225" s="112">
        <f>F225*10000/Population!B168/365</f>
        <v>4.1020430898867559</v>
      </c>
      <c r="I225" s="112"/>
    </row>
    <row r="226" spans="1:9" x14ac:dyDescent="0.25">
      <c r="A226">
        <v>2014</v>
      </c>
      <c r="B226" t="s">
        <v>116</v>
      </c>
      <c r="C226" t="s">
        <v>130</v>
      </c>
      <c r="D226">
        <v>95</v>
      </c>
      <c r="E226">
        <v>2709.6000000000008</v>
      </c>
      <c r="F226">
        <v>2631.6972499213289</v>
      </c>
      <c r="G226">
        <v>3.1597043918836309</v>
      </c>
      <c r="H226" s="112">
        <f>F226*10000/Population!B169/365</f>
        <v>3.1597043918836309</v>
      </c>
      <c r="I226" s="112"/>
    </row>
    <row r="227" spans="1:9" x14ac:dyDescent="0.25">
      <c r="A227">
        <v>2014</v>
      </c>
      <c r="B227" t="s">
        <v>131</v>
      </c>
      <c r="C227" t="s">
        <v>117</v>
      </c>
      <c r="D227">
        <v>1015</v>
      </c>
      <c r="E227">
        <v>24041.740000000009</v>
      </c>
      <c r="F227">
        <v>38777</v>
      </c>
      <c r="G227">
        <v>3.4407066824837846</v>
      </c>
      <c r="H227" s="112">
        <f>F227*10000/Population!B156/365</f>
        <v>3.4407066824837846</v>
      </c>
      <c r="I227" s="112"/>
    </row>
    <row r="228" spans="1:9" x14ac:dyDescent="0.25">
      <c r="A228">
        <v>2014</v>
      </c>
      <c r="B228" t="s">
        <v>131</v>
      </c>
      <c r="C228" t="s">
        <v>118</v>
      </c>
      <c r="D228">
        <v>478</v>
      </c>
      <c r="E228">
        <v>10001.84</v>
      </c>
      <c r="F228">
        <v>16132</v>
      </c>
      <c r="G228">
        <v>4.6537638093705027</v>
      </c>
      <c r="H228" s="112">
        <f>F228*10000/Population!B157/365</f>
        <v>4.6537638093705027</v>
      </c>
      <c r="I228" s="112"/>
    </row>
    <row r="229" spans="1:9" x14ac:dyDescent="0.25">
      <c r="A229">
        <v>2014</v>
      </c>
      <c r="B229" t="s">
        <v>131</v>
      </c>
      <c r="C229" t="s">
        <v>119</v>
      </c>
      <c r="D229">
        <v>1810</v>
      </c>
      <c r="E229">
        <v>23925.800000000036</v>
      </c>
      <c r="F229">
        <v>38590</v>
      </c>
      <c r="G229">
        <v>8.3887574998024537</v>
      </c>
      <c r="H229" s="112">
        <f>F229*10000/Population!B158/365</f>
        <v>8.3887574998024537</v>
      </c>
      <c r="I229" s="112"/>
    </row>
    <row r="230" spans="1:9" x14ac:dyDescent="0.25">
      <c r="A230">
        <v>2014</v>
      </c>
      <c r="B230" t="s">
        <v>131</v>
      </c>
      <c r="C230" t="s">
        <v>120</v>
      </c>
      <c r="D230">
        <v>695</v>
      </c>
      <c r="E230">
        <v>17072.940000000002</v>
      </c>
      <c r="F230">
        <v>27537</v>
      </c>
      <c r="G230">
        <v>2.4884172971976501</v>
      </c>
      <c r="H230" s="112">
        <f>F230*10000/Population!B159/365</f>
        <v>2.4884172971976501</v>
      </c>
      <c r="I230" s="112"/>
    </row>
    <row r="231" spans="1:9" x14ac:dyDescent="0.25">
      <c r="A231">
        <v>2014</v>
      </c>
      <c r="B231" t="s">
        <v>131</v>
      </c>
      <c r="C231" t="s">
        <v>121</v>
      </c>
      <c r="D231">
        <v>1284</v>
      </c>
      <c r="E231">
        <v>30585.220000000016</v>
      </c>
      <c r="F231">
        <v>49331</v>
      </c>
      <c r="G231">
        <v>5.4607885581917532</v>
      </c>
      <c r="H231" s="112">
        <f>F231*10000/Population!B160/365</f>
        <v>5.4607885581917532</v>
      </c>
      <c r="I231" s="112"/>
    </row>
    <row r="232" spans="1:9" x14ac:dyDescent="0.25">
      <c r="A232">
        <v>2014</v>
      </c>
      <c r="B232" t="s">
        <v>131</v>
      </c>
      <c r="C232" t="s">
        <v>122</v>
      </c>
      <c r="D232">
        <v>1247</v>
      </c>
      <c r="E232">
        <v>31089.90000000002</v>
      </c>
      <c r="F232">
        <v>50145</v>
      </c>
      <c r="G232">
        <v>2.8300307888951384</v>
      </c>
      <c r="H232" s="112">
        <f>F232*10000/Population!B161/365</f>
        <v>2.8300307888951384</v>
      </c>
      <c r="I232" s="112"/>
    </row>
    <row r="233" spans="1:9" x14ac:dyDescent="0.25">
      <c r="A233">
        <v>2014</v>
      </c>
      <c r="B233" t="s">
        <v>131</v>
      </c>
      <c r="C233" t="s">
        <v>123</v>
      </c>
      <c r="D233">
        <v>5674</v>
      </c>
      <c r="E233">
        <v>108344.38000000062</v>
      </c>
      <c r="F233">
        <v>174749</v>
      </c>
      <c r="G233">
        <v>5.0370959377411957</v>
      </c>
      <c r="H233" s="112">
        <f>F233*10000/Population!B162/365</f>
        <v>5.0370959377411957</v>
      </c>
      <c r="I233" s="112"/>
    </row>
    <row r="234" spans="1:9" x14ac:dyDescent="0.25">
      <c r="A234">
        <v>2014</v>
      </c>
      <c r="B234" t="s">
        <v>131</v>
      </c>
      <c r="C234" t="s">
        <v>124</v>
      </c>
      <c r="D234">
        <v>1137</v>
      </c>
      <c r="E234">
        <v>26803.840000000015</v>
      </c>
      <c r="F234">
        <v>43232</v>
      </c>
      <c r="G234">
        <v>4.435616941097722</v>
      </c>
      <c r="H234" s="112">
        <f>F234*10000/Population!B163/365</f>
        <v>4.435616941097722</v>
      </c>
      <c r="I234" s="112"/>
    </row>
    <row r="235" spans="1:9" x14ac:dyDescent="0.25">
      <c r="A235">
        <v>2014</v>
      </c>
      <c r="B235" t="s">
        <v>131</v>
      </c>
      <c r="C235" t="s">
        <v>125</v>
      </c>
      <c r="D235">
        <v>3174</v>
      </c>
      <c r="E235">
        <v>75380.220000000336</v>
      </c>
      <c r="F235">
        <v>121581</v>
      </c>
      <c r="G235">
        <v>6.2278072482361884</v>
      </c>
      <c r="H235" s="112">
        <f>F235*10000/Population!B164/365</f>
        <v>6.2278072482361884</v>
      </c>
      <c r="I235" s="112"/>
    </row>
    <row r="236" spans="1:9" x14ac:dyDescent="0.25">
      <c r="A236">
        <v>2014</v>
      </c>
      <c r="B236" t="s">
        <v>131</v>
      </c>
      <c r="C236" t="s">
        <v>126</v>
      </c>
      <c r="D236">
        <v>5869</v>
      </c>
      <c r="E236">
        <v>122446.90000000082</v>
      </c>
      <c r="F236">
        <v>197602</v>
      </c>
      <c r="G236">
        <v>7.5977598985294055</v>
      </c>
      <c r="H236" s="112">
        <f>F236*10000/Population!B165/365</f>
        <v>7.5977598985294055</v>
      </c>
      <c r="I236" s="112"/>
    </row>
    <row r="237" spans="1:9" x14ac:dyDescent="0.25">
      <c r="A237">
        <v>2014</v>
      </c>
      <c r="B237" t="s">
        <v>131</v>
      </c>
      <c r="C237" t="s">
        <v>127</v>
      </c>
      <c r="D237">
        <v>20</v>
      </c>
      <c r="E237">
        <v>684.48</v>
      </c>
      <c r="F237">
        <v>1104</v>
      </c>
      <c r="G237">
        <v>1.6736706143462678</v>
      </c>
      <c r="H237" s="112">
        <f>F237*10000/Population!B166/365</f>
        <v>1.6736706143462678</v>
      </c>
      <c r="I237" s="112"/>
    </row>
    <row r="238" spans="1:9" x14ac:dyDescent="0.25">
      <c r="A238">
        <v>2014</v>
      </c>
      <c r="B238" t="s">
        <v>131</v>
      </c>
      <c r="C238" t="s">
        <v>128</v>
      </c>
      <c r="D238">
        <v>13</v>
      </c>
      <c r="E238">
        <v>246.76000000000002</v>
      </c>
      <c r="F238">
        <v>398</v>
      </c>
      <c r="G238">
        <v>0.5765404530767777</v>
      </c>
      <c r="H238" s="112">
        <f>F238*10000/Population!B167/365</f>
        <v>0.5765404530767777</v>
      </c>
      <c r="I238" s="112"/>
    </row>
    <row r="239" spans="1:9" x14ac:dyDescent="0.25">
      <c r="A239">
        <v>2014</v>
      </c>
      <c r="B239" t="s">
        <v>131</v>
      </c>
      <c r="C239" t="s">
        <v>129</v>
      </c>
      <c r="D239">
        <v>1863</v>
      </c>
      <c r="E239">
        <v>43807.340000000098</v>
      </c>
      <c r="F239">
        <v>70657</v>
      </c>
      <c r="G239">
        <v>5.5956947592343376</v>
      </c>
      <c r="H239" s="112">
        <f>F239*10000/Population!B168/365</f>
        <v>5.5956947592343376</v>
      </c>
      <c r="I239" s="112"/>
    </row>
    <row r="240" spans="1:9" x14ac:dyDescent="0.25">
      <c r="A240">
        <v>2014</v>
      </c>
      <c r="B240" t="s">
        <v>131</v>
      </c>
      <c r="C240" t="s">
        <v>130</v>
      </c>
      <c r="D240">
        <v>117</v>
      </c>
      <c r="E240">
        <v>2678.3999999999996</v>
      </c>
      <c r="F240">
        <v>4320</v>
      </c>
      <c r="G240">
        <v>5.1867375600842127</v>
      </c>
      <c r="H240" s="112">
        <f>F240*10000/Population!B169/365</f>
        <v>5.1867375600842127</v>
      </c>
      <c r="I240" s="112"/>
    </row>
    <row r="241" spans="1:9" x14ac:dyDescent="0.25">
      <c r="A241">
        <v>2014</v>
      </c>
      <c r="B241" t="s">
        <v>132</v>
      </c>
      <c r="C241" t="s">
        <v>117</v>
      </c>
      <c r="D241">
        <v>15</v>
      </c>
      <c r="E241">
        <v>1230.1799999999998</v>
      </c>
      <c r="F241">
        <v>406</v>
      </c>
      <c r="G241">
        <v>3.6024625759816811E-2</v>
      </c>
      <c r="H241" s="112">
        <f>F241*10000/Population!B156/365</f>
        <v>3.6024625759816811E-2</v>
      </c>
      <c r="I241" s="112"/>
    </row>
    <row r="242" spans="1:9" x14ac:dyDescent="0.25">
      <c r="A242">
        <v>2014</v>
      </c>
      <c r="B242" t="s">
        <v>132</v>
      </c>
      <c r="C242" t="s">
        <v>118</v>
      </c>
      <c r="D242">
        <v>5</v>
      </c>
      <c r="E242">
        <v>381.78</v>
      </c>
      <c r="F242">
        <v>126</v>
      </c>
      <c r="G242">
        <v>3.6348514752087988E-2</v>
      </c>
      <c r="H242" s="112">
        <f>F242*10000/Population!B157/365</f>
        <v>3.6348514752087988E-2</v>
      </c>
      <c r="I242" s="112"/>
    </row>
    <row r="243" spans="1:9" x14ac:dyDescent="0.25">
      <c r="A243">
        <v>2014</v>
      </c>
      <c r="B243" t="s">
        <v>132</v>
      </c>
      <c r="C243" t="s">
        <v>119</v>
      </c>
      <c r="D243">
        <v>21</v>
      </c>
      <c r="E243">
        <v>1078.6799999999998</v>
      </c>
      <c r="F243">
        <v>356</v>
      </c>
      <c r="G243">
        <v>7.7387863952569941E-2</v>
      </c>
      <c r="H243" s="112">
        <f>F243*10000/Population!B158/365</f>
        <v>7.7387863952569941E-2</v>
      </c>
      <c r="I243" s="112"/>
    </row>
    <row r="244" spans="1:9" x14ac:dyDescent="0.25">
      <c r="A244">
        <v>2014</v>
      </c>
      <c r="B244" t="s">
        <v>132</v>
      </c>
      <c r="C244" t="s">
        <v>120</v>
      </c>
      <c r="D244">
        <v>24</v>
      </c>
      <c r="E244">
        <v>1654.38</v>
      </c>
      <c r="F244">
        <v>546</v>
      </c>
      <c r="G244">
        <v>4.9340009596902962E-2</v>
      </c>
      <c r="H244" s="112">
        <f>F244*10000/Population!B159/365</f>
        <v>4.9340009596902962E-2</v>
      </c>
      <c r="I244" s="112"/>
    </row>
    <row r="245" spans="1:9" x14ac:dyDescent="0.25">
      <c r="A245">
        <v>2014</v>
      </c>
      <c r="B245" t="s">
        <v>132</v>
      </c>
      <c r="C245" t="s">
        <v>121</v>
      </c>
      <c r="D245">
        <v>7</v>
      </c>
      <c r="E245">
        <v>509.04</v>
      </c>
      <c r="F245">
        <v>168</v>
      </c>
      <c r="G245">
        <v>1.8597078465391225E-2</v>
      </c>
      <c r="H245" s="112">
        <f>F245*10000/Population!B160/365</f>
        <v>1.8597078465391225E-2</v>
      </c>
      <c r="I245" s="112"/>
    </row>
    <row r="246" spans="1:9" x14ac:dyDescent="0.25">
      <c r="A246">
        <v>2014</v>
      </c>
      <c r="B246" t="s">
        <v>132</v>
      </c>
      <c r="C246" t="s">
        <v>122</v>
      </c>
      <c r="D246">
        <v>56</v>
      </c>
      <c r="E246">
        <v>3987.4800000000018</v>
      </c>
      <c r="F246">
        <v>1316</v>
      </c>
      <c r="G246">
        <v>7.4271024392980403E-2</v>
      </c>
      <c r="H246" s="112">
        <f>F246*10000/Population!B161/365</f>
        <v>7.4271024392980403E-2</v>
      </c>
      <c r="I246" s="112"/>
    </row>
    <row r="247" spans="1:9" x14ac:dyDescent="0.25">
      <c r="A247">
        <v>2014</v>
      </c>
      <c r="B247" t="s">
        <v>132</v>
      </c>
      <c r="C247" t="s">
        <v>123</v>
      </c>
      <c r="D247">
        <v>105</v>
      </c>
      <c r="E247">
        <v>7626.5100000000039</v>
      </c>
      <c r="F247">
        <v>2503</v>
      </c>
      <c r="G247">
        <v>7.2148344952853591E-2</v>
      </c>
      <c r="H247" s="112">
        <f>F247*10000/Population!B162/365</f>
        <v>7.2148344952853591E-2</v>
      </c>
      <c r="I247" s="112"/>
    </row>
    <row r="248" spans="1:9" x14ac:dyDescent="0.25">
      <c r="A248">
        <v>2014</v>
      </c>
      <c r="B248" t="s">
        <v>132</v>
      </c>
      <c r="C248" t="s">
        <v>124</v>
      </c>
      <c r="D248">
        <v>25</v>
      </c>
      <c r="E248">
        <v>1796.79</v>
      </c>
      <c r="F248">
        <v>593</v>
      </c>
      <c r="G248">
        <v>6.0841988482396123E-2</v>
      </c>
      <c r="H248" s="112">
        <f>F248*10000/Population!B163/365</f>
        <v>6.0841988482396123E-2</v>
      </c>
      <c r="I248" s="112"/>
    </row>
    <row r="249" spans="1:9" x14ac:dyDescent="0.25">
      <c r="A249">
        <v>2014</v>
      </c>
      <c r="B249" t="s">
        <v>132</v>
      </c>
      <c r="C249" t="s">
        <v>125</v>
      </c>
      <c r="D249">
        <v>91</v>
      </c>
      <c r="E249">
        <v>5917.590000000002</v>
      </c>
      <c r="F249">
        <v>1953</v>
      </c>
      <c r="G249">
        <v>0.10003954199920445</v>
      </c>
      <c r="H249" s="112">
        <f>F249*10000/Population!B164/365</f>
        <v>0.10003954199920445</v>
      </c>
      <c r="I249" s="112"/>
    </row>
    <row r="250" spans="1:9" x14ac:dyDescent="0.25">
      <c r="A250">
        <v>2014</v>
      </c>
      <c r="B250" t="s">
        <v>132</v>
      </c>
      <c r="C250" t="s">
        <v>126</v>
      </c>
      <c r="D250">
        <v>27</v>
      </c>
      <c r="E250">
        <v>2205.84</v>
      </c>
      <c r="F250">
        <v>728</v>
      </c>
      <c r="G250">
        <v>2.7991463680172305E-2</v>
      </c>
      <c r="H250" s="112">
        <f>F250*10000/Population!B165/365</f>
        <v>2.7991463680172305E-2</v>
      </c>
      <c r="I250" s="112"/>
    </row>
    <row r="251" spans="1:9" x14ac:dyDescent="0.25">
      <c r="A251">
        <v>2014</v>
      </c>
      <c r="B251" t="s">
        <v>132</v>
      </c>
      <c r="C251" t="s">
        <v>127</v>
      </c>
      <c r="D251">
        <v>0</v>
      </c>
      <c r="E251">
        <v>0</v>
      </c>
      <c r="F251">
        <v>0</v>
      </c>
      <c r="G251">
        <v>0</v>
      </c>
      <c r="H251" s="112">
        <f>F251*10000/Population!B166/365</f>
        <v>0</v>
      </c>
      <c r="I251" s="112"/>
    </row>
    <row r="252" spans="1:9" x14ac:dyDescent="0.25">
      <c r="A252">
        <v>2014</v>
      </c>
      <c r="B252" t="s">
        <v>132</v>
      </c>
      <c r="C252" t="s">
        <v>128</v>
      </c>
      <c r="D252">
        <v>63</v>
      </c>
      <c r="E252">
        <v>4920.72</v>
      </c>
      <c r="F252">
        <v>1624</v>
      </c>
      <c r="G252">
        <v>2.3525168236097662</v>
      </c>
      <c r="H252" s="112">
        <f>F252*10000/Population!B167/365</f>
        <v>2.3525168236097662</v>
      </c>
      <c r="I252" s="112"/>
    </row>
    <row r="253" spans="1:9" x14ac:dyDescent="0.25">
      <c r="A253">
        <v>2014</v>
      </c>
      <c r="B253" t="s">
        <v>132</v>
      </c>
      <c r="C253" t="s">
        <v>129</v>
      </c>
      <c r="D253">
        <v>31</v>
      </c>
      <c r="E253">
        <v>2417.94</v>
      </c>
      <c r="F253">
        <v>798</v>
      </c>
      <c r="G253">
        <v>6.3197764097952108E-2</v>
      </c>
      <c r="H253" s="112">
        <f>F253*10000/Population!B168/365</f>
        <v>6.3197764097952108E-2</v>
      </c>
      <c r="I253" s="112"/>
    </row>
    <row r="254" spans="1:9" x14ac:dyDescent="0.25">
      <c r="A254">
        <v>2014</v>
      </c>
      <c r="B254" t="s">
        <v>132</v>
      </c>
      <c r="C254" t="s">
        <v>130</v>
      </c>
      <c r="D254">
        <v>4</v>
      </c>
      <c r="E254">
        <v>254.52</v>
      </c>
      <c r="F254">
        <v>84</v>
      </c>
      <c r="G254">
        <v>0.10085323033497079</v>
      </c>
      <c r="H254" s="112">
        <f>F254*10000/Population!B169/365</f>
        <v>0.10085323033497079</v>
      </c>
      <c r="I254" s="112"/>
    </row>
    <row r="255" spans="1:9" x14ac:dyDescent="0.25">
      <c r="A255">
        <v>2015</v>
      </c>
      <c r="B255" t="s">
        <v>116</v>
      </c>
      <c r="C255" t="s">
        <v>117</v>
      </c>
      <c r="D255">
        <v>2009</v>
      </c>
      <c r="E255">
        <v>56454.180000000073</v>
      </c>
      <c r="F255">
        <v>54831.077537333535</v>
      </c>
      <c r="G255">
        <v>4.8709369251234564</v>
      </c>
      <c r="H255" s="112">
        <f>F255*10000/Population!B173/365</f>
        <v>4.8709369251234564</v>
      </c>
      <c r="I255" s="112"/>
    </row>
    <row r="256" spans="1:9" x14ac:dyDescent="0.25">
      <c r="A256">
        <v>2015</v>
      </c>
      <c r="B256" t="s">
        <v>116</v>
      </c>
      <c r="C256" t="s">
        <v>118</v>
      </c>
      <c r="D256">
        <v>681</v>
      </c>
      <c r="E256">
        <v>15510.85999999999</v>
      </c>
      <c r="F256">
        <v>15064.909981834855</v>
      </c>
      <c r="G256">
        <v>4.3420888935489712</v>
      </c>
      <c r="H256" s="112">
        <f>F256*10000/Population!B174/365</f>
        <v>4.3420888935489712</v>
      </c>
      <c r="I256" s="112"/>
    </row>
    <row r="257" spans="1:9" x14ac:dyDescent="0.25">
      <c r="A257">
        <v>2015</v>
      </c>
      <c r="B257" t="s">
        <v>116</v>
      </c>
      <c r="C257" t="s">
        <v>119</v>
      </c>
      <c r="D257">
        <v>904</v>
      </c>
      <c r="E257">
        <v>17878.099999999984</v>
      </c>
      <c r="F257">
        <v>17364.106952868875</v>
      </c>
      <c r="G257">
        <v>3.7758064480280487</v>
      </c>
      <c r="H257" s="112">
        <f>F257*10000/Population!B175/365</f>
        <v>3.7758064480280487</v>
      </c>
      <c r="I257" s="112"/>
    </row>
    <row r="258" spans="1:9" x14ac:dyDescent="0.25">
      <c r="A258">
        <v>2015</v>
      </c>
      <c r="B258" t="s">
        <v>116</v>
      </c>
      <c r="C258" t="s">
        <v>120</v>
      </c>
      <c r="D258">
        <v>1237</v>
      </c>
      <c r="E258">
        <v>36502.599999999926</v>
      </c>
      <c r="F258">
        <v>35467.140414351685</v>
      </c>
      <c r="G258">
        <v>3.1964002417952875</v>
      </c>
      <c r="H258" s="112">
        <f>F258*10000/Population!B176/365</f>
        <v>3.1964002417952875</v>
      </c>
      <c r="I258" s="112"/>
    </row>
    <row r="259" spans="1:9" x14ac:dyDescent="0.25">
      <c r="A259">
        <v>2015</v>
      </c>
      <c r="B259" t="s">
        <v>116</v>
      </c>
      <c r="C259" t="s">
        <v>121</v>
      </c>
      <c r="D259">
        <v>852</v>
      </c>
      <c r="E259">
        <v>23890.279999999959</v>
      </c>
      <c r="F259">
        <v>23203.424569722702</v>
      </c>
      <c r="G259">
        <v>2.5449482659009002</v>
      </c>
      <c r="H259" s="112">
        <f>F259*10000/Population!B177/365</f>
        <v>2.5449482659009002</v>
      </c>
      <c r="I259" s="112"/>
    </row>
    <row r="260" spans="1:9" x14ac:dyDescent="0.25">
      <c r="A260">
        <v>2015</v>
      </c>
      <c r="B260" t="s">
        <v>116</v>
      </c>
      <c r="C260" t="s">
        <v>122</v>
      </c>
      <c r="D260">
        <v>1906</v>
      </c>
      <c r="E260">
        <v>53671.360000000102</v>
      </c>
      <c r="F260">
        <v>52128.284834690683</v>
      </c>
      <c r="G260">
        <v>2.9229227079451743</v>
      </c>
      <c r="H260" s="112">
        <f>F260*10000/Population!B178/365</f>
        <v>2.9229227079451743</v>
      </c>
      <c r="I260" s="112"/>
    </row>
    <row r="261" spans="1:9" x14ac:dyDescent="0.25">
      <c r="A261">
        <v>2015</v>
      </c>
      <c r="B261" t="s">
        <v>116</v>
      </c>
      <c r="C261" t="s">
        <v>123</v>
      </c>
      <c r="D261">
        <v>8073</v>
      </c>
      <c r="E261">
        <v>205800.93999999887</v>
      </c>
      <c r="F261">
        <v>199904.92856322476</v>
      </c>
      <c r="G261">
        <v>5.7233700772332359</v>
      </c>
      <c r="H261" s="112">
        <f>F261*10000/Population!B179/365</f>
        <v>5.7233700772332359</v>
      </c>
      <c r="I261" s="112"/>
    </row>
    <row r="262" spans="1:9" x14ac:dyDescent="0.25">
      <c r="A262">
        <v>2015</v>
      </c>
      <c r="B262" t="s">
        <v>116</v>
      </c>
      <c r="C262" t="s">
        <v>124</v>
      </c>
      <c r="D262">
        <v>1038</v>
      </c>
      <c r="E262">
        <v>28226.389999999945</v>
      </c>
      <c r="F262">
        <v>27414.87276910969</v>
      </c>
      <c r="G262">
        <v>2.8051794370654268</v>
      </c>
      <c r="H262" s="112">
        <f>F262*10000/Population!B180/365</f>
        <v>2.8051794370654268</v>
      </c>
      <c r="I262" s="112"/>
    </row>
    <row r="263" spans="1:9" x14ac:dyDescent="0.25">
      <c r="A263">
        <v>2015</v>
      </c>
      <c r="B263" t="s">
        <v>116</v>
      </c>
      <c r="C263" t="s">
        <v>125</v>
      </c>
      <c r="D263">
        <v>5460</v>
      </c>
      <c r="E263">
        <v>150982.84000000064</v>
      </c>
      <c r="F263">
        <v>146641.94698310533</v>
      </c>
      <c r="G263">
        <v>7.4908593717664216</v>
      </c>
      <c r="H263" s="112">
        <f>F263*10000/Population!B181/365</f>
        <v>7.4908593717664216</v>
      </c>
      <c r="I263" s="112"/>
    </row>
    <row r="264" spans="1:9" x14ac:dyDescent="0.25">
      <c r="A264">
        <v>2015</v>
      </c>
      <c r="B264" t="s">
        <v>116</v>
      </c>
      <c r="C264" t="s">
        <v>126</v>
      </c>
      <c r="D264">
        <v>2206</v>
      </c>
      <c r="E264">
        <v>57588.460000000123</v>
      </c>
      <c r="F264">
        <v>55979.427273680813</v>
      </c>
      <c r="G264">
        <v>2.1270103487894114</v>
      </c>
      <c r="H264" s="112">
        <f>F264*10000/Population!B182/365</f>
        <v>2.1270103487894114</v>
      </c>
      <c r="I264" s="112"/>
    </row>
    <row r="265" spans="1:9" x14ac:dyDescent="0.25">
      <c r="A265">
        <v>2015</v>
      </c>
      <c r="B265" t="s">
        <v>116</v>
      </c>
      <c r="C265" t="s">
        <v>127</v>
      </c>
      <c r="D265">
        <v>28</v>
      </c>
      <c r="E265">
        <v>806.39999999999986</v>
      </c>
      <c r="F265">
        <v>783.2154791617063</v>
      </c>
      <c r="G265">
        <v>1.1802408191627212</v>
      </c>
      <c r="H265" s="112">
        <f>F265*10000/Population!B183/365</f>
        <v>1.1802408191627212</v>
      </c>
      <c r="I265" s="112"/>
    </row>
    <row r="266" spans="1:9" x14ac:dyDescent="0.25">
      <c r="A266">
        <v>2015</v>
      </c>
      <c r="B266" t="s">
        <v>116</v>
      </c>
      <c r="C266" t="s">
        <v>128</v>
      </c>
      <c r="D266">
        <v>153</v>
      </c>
      <c r="E266">
        <v>4237.7200000000021</v>
      </c>
      <c r="F266">
        <v>4115.8772629416217</v>
      </c>
      <c r="G266" s="113">
        <v>5.9518505557129524</v>
      </c>
      <c r="H266" s="112">
        <f>F266*10000/Population!B184/365</f>
        <v>5.9518505557129524</v>
      </c>
      <c r="I266" s="112"/>
    </row>
    <row r="267" spans="1:9" x14ac:dyDescent="0.25">
      <c r="A267">
        <v>2015</v>
      </c>
      <c r="B267" t="s">
        <v>116</v>
      </c>
      <c r="C267" t="s">
        <v>129</v>
      </c>
      <c r="D267">
        <v>2079</v>
      </c>
      <c r="E267">
        <v>57197.500000000065</v>
      </c>
      <c r="F267">
        <v>55553.021057241094</v>
      </c>
      <c r="G267" s="113">
        <v>4.3865480500063834</v>
      </c>
      <c r="H267" s="112">
        <f>F267*10000/Population!B185/365</f>
        <v>4.3865480500063834</v>
      </c>
      <c r="I267" s="112"/>
    </row>
    <row r="268" spans="1:9" x14ac:dyDescent="0.25">
      <c r="A268">
        <v>2015</v>
      </c>
      <c r="B268" t="s">
        <v>116</v>
      </c>
      <c r="C268" t="s">
        <v>130</v>
      </c>
      <c r="D268">
        <v>128</v>
      </c>
      <c r="E268">
        <v>3576.340000000002</v>
      </c>
      <c r="F268">
        <v>3473.5206901087431</v>
      </c>
      <c r="G268" s="113">
        <v>4.1882294874543691</v>
      </c>
      <c r="H268" s="112">
        <f>F268*10000/Population!B186/365</f>
        <v>4.1882294874543691</v>
      </c>
      <c r="I268" s="112"/>
    </row>
    <row r="269" spans="1:9" x14ac:dyDescent="0.25">
      <c r="A269">
        <v>2015</v>
      </c>
      <c r="B269" t="s">
        <v>131</v>
      </c>
      <c r="C269" t="s">
        <v>117</v>
      </c>
      <c r="D269">
        <v>1125</v>
      </c>
      <c r="E269">
        <v>47914.530000000101</v>
      </c>
      <c r="F269">
        <v>43885</v>
      </c>
      <c r="G269" s="113">
        <v>3.8985385033423183</v>
      </c>
      <c r="H269" s="112">
        <f>F269*10000/Population!B173/365</f>
        <v>3.8985385033423183</v>
      </c>
      <c r="I269" s="112"/>
    </row>
    <row r="270" spans="1:9" x14ac:dyDescent="0.25">
      <c r="A270">
        <v>2015</v>
      </c>
      <c r="B270" t="s">
        <v>131</v>
      </c>
      <c r="C270" t="s">
        <v>118</v>
      </c>
      <c r="D270">
        <v>414</v>
      </c>
      <c r="E270">
        <v>16229.579999999991</v>
      </c>
      <c r="F270">
        <v>14223</v>
      </c>
      <c r="G270" s="112">
        <v>4.0994290976457028</v>
      </c>
      <c r="H270" s="112">
        <f>F270*10000/Population!B174/365</f>
        <v>4.0994290976457028</v>
      </c>
      <c r="I270" s="112"/>
    </row>
    <row r="271" spans="1:9" ht="15.75" customHeight="1" x14ac:dyDescent="0.25">
      <c r="A271">
        <v>2015</v>
      </c>
      <c r="B271" t="s">
        <v>131</v>
      </c>
      <c r="C271" t="s">
        <v>119</v>
      </c>
      <c r="D271">
        <v>1773</v>
      </c>
      <c r="E271">
        <v>45661.640000000094</v>
      </c>
      <c r="F271">
        <v>39405</v>
      </c>
      <c r="G271" s="112">
        <v>8.5685750202064419</v>
      </c>
      <c r="H271" s="112">
        <f>F271*10000/Population!B175/365</f>
        <v>8.5685750202064419</v>
      </c>
      <c r="I271" s="112"/>
    </row>
    <row r="272" spans="1:9" x14ac:dyDescent="0.25">
      <c r="A272">
        <v>2015</v>
      </c>
      <c r="B272" t="s">
        <v>131</v>
      </c>
      <c r="C272" t="s">
        <v>120</v>
      </c>
      <c r="D272">
        <v>847</v>
      </c>
      <c r="E272">
        <v>34764.690000000017</v>
      </c>
      <c r="F272">
        <v>31062</v>
      </c>
      <c r="G272" s="112">
        <v>2.7993963750872108</v>
      </c>
      <c r="H272" s="112">
        <f>F272*10000/Population!B176/365</f>
        <v>2.7993963750872108</v>
      </c>
      <c r="I272" s="112"/>
    </row>
    <row r="273" spans="1:9" x14ac:dyDescent="0.25">
      <c r="A273">
        <v>2015</v>
      </c>
      <c r="B273" t="s">
        <v>131</v>
      </c>
      <c r="C273" t="s">
        <v>121</v>
      </c>
      <c r="D273">
        <v>1280</v>
      </c>
      <c r="E273">
        <v>52653.850000000122</v>
      </c>
      <c r="F273">
        <v>48028</v>
      </c>
      <c r="G273" s="112">
        <v>5.2677041247687333</v>
      </c>
      <c r="H273" s="112">
        <f>F273*10000/Population!B177/365</f>
        <v>5.2677041247687333</v>
      </c>
      <c r="I273" s="112"/>
    </row>
    <row r="274" spans="1:9" x14ac:dyDescent="0.25">
      <c r="A274">
        <v>2015</v>
      </c>
      <c r="B274" t="s">
        <v>131</v>
      </c>
      <c r="C274" t="s">
        <v>122</v>
      </c>
      <c r="D274">
        <v>1413</v>
      </c>
      <c r="E274">
        <v>52714.270000000128</v>
      </c>
      <c r="F274">
        <v>51543</v>
      </c>
      <c r="G274" s="112">
        <v>2.890104779264834</v>
      </c>
      <c r="H274" s="112">
        <f>F274*10000/Population!B178/365</f>
        <v>2.890104779264834</v>
      </c>
      <c r="I274" s="112"/>
    </row>
    <row r="275" spans="1:9" x14ac:dyDescent="0.25">
      <c r="A275">
        <v>2015</v>
      </c>
      <c r="B275" t="s">
        <v>131</v>
      </c>
      <c r="C275" t="s">
        <v>123</v>
      </c>
      <c r="D275">
        <v>6124</v>
      </c>
      <c r="E275">
        <v>213778.79000000015</v>
      </c>
      <c r="F275">
        <v>181196</v>
      </c>
      <c r="G275">
        <v>5.1877248448447375</v>
      </c>
      <c r="H275" s="112">
        <f>F275*10000/Population!B179/365</f>
        <v>5.1877248448447375</v>
      </c>
      <c r="I275" s="112"/>
    </row>
    <row r="276" spans="1:9" x14ac:dyDescent="0.25">
      <c r="A276">
        <v>2015</v>
      </c>
      <c r="B276" t="s">
        <v>131</v>
      </c>
      <c r="C276" t="s">
        <v>124</v>
      </c>
      <c r="D276">
        <v>1171</v>
      </c>
      <c r="E276">
        <v>53035.490000000129</v>
      </c>
      <c r="F276">
        <v>45014</v>
      </c>
      <c r="G276">
        <v>4.6059796900587209</v>
      </c>
      <c r="H276" s="112">
        <f>F276*10000/Population!B180/365</f>
        <v>4.6059796900587209</v>
      </c>
      <c r="I276" s="112"/>
    </row>
    <row r="277" spans="1:9" x14ac:dyDescent="0.25">
      <c r="A277">
        <v>2015</v>
      </c>
      <c r="B277" t="s">
        <v>131</v>
      </c>
      <c r="C277" t="s">
        <v>125</v>
      </c>
      <c r="D277">
        <v>3674</v>
      </c>
      <c r="E277">
        <v>159260.47000000035</v>
      </c>
      <c r="F277">
        <v>142262</v>
      </c>
      <c r="G277">
        <v>7.2671200694642319</v>
      </c>
      <c r="H277" s="112">
        <f>F277*10000/Population!B181/365</f>
        <v>7.2671200694642319</v>
      </c>
      <c r="I277" s="112"/>
    </row>
    <row r="278" spans="1:9" x14ac:dyDescent="0.25">
      <c r="A278">
        <v>2015</v>
      </c>
      <c r="B278" t="s">
        <v>131</v>
      </c>
      <c r="C278" t="s">
        <v>126</v>
      </c>
      <c r="D278">
        <v>5817</v>
      </c>
      <c r="E278">
        <v>210323.61999999901</v>
      </c>
      <c r="F278">
        <v>191949</v>
      </c>
      <c r="G278">
        <v>7.2933491699321786</v>
      </c>
      <c r="H278" s="112">
        <f>F278*10000/Population!B182/365</f>
        <v>7.2933491699321786</v>
      </c>
      <c r="I278" s="112"/>
    </row>
    <row r="279" spans="1:9" x14ac:dyDescent="0.25">
      <c r="A279">
        <v>2015</v>
      </c>
      <c r="B279" t="s">
        <v>131</v>
      </c>
      <c r="C279" t="s">
        <v>127</v>
      </c>
      <c r="D279">
        <v>36</v>
      </c>
      <c r="E279">
        <v>1713.3100000000004</v>
      </c>
      <c r="F279">
        <v>1443</v>
      </c>
      <c r="G279">
        <v>2.1744814133074346</v>
      </c>
      <c r="H279" s="112">
        <f>F279*10000/Population!B183/365</f>
        <v>2.1744814133074346</v>
      </c>
      <c r="I279" s="112"/>
    </row>
    <row r="280" spans="1:9" x14ac:dyDescent="0.25">
      <c r="A280">
        <v>2015</v>
      </c>
      <c r="B280" t="s">
        <v>131</v>
      </c>
      <c r="C280" t="s">
        <v>128</v>
      </c>
      <c r="D280">
        <v>14</v>
      </c>
      <c r="E280">
        <v>545.71999999999991</v>
      </c>
      <c r="F280">
        <v>602</v>
      </c>
      <c r="G280" s="113">
        <v>0.87053471365626023</v>
      </c>
      <c r="H280" s="112">
        <f>F280*10000/Population!B184/365</f>
        <v>0.87053471365626023</v>
      </c>
      <c r="I280" s="112"/>
    </row>
    <row r="281" spans="1:9" x14ac:dyDescent="0.25">
      <c r="A281">
        <v>2015</v>
      </c>
      <c r="B281" t="s">
        <v>131</v>
      </c>
      <c r="C281" t="s">
        <v>129</v>
      </c>
      <c r="D281">
        <v>1812</v>
      </c>
      <c r="E281">
        <v>76582.030000000304</v>
      </c>
      <c r="F281">
        <v>69896</v>
      </c>
      <c r="G281" s="113">
        <v>5.5190907113283254</v>
      </c>
      <c r="H281" s="112">
        <f>F281*10000/Population!B185/365</f>
        <v>5.5190907113283254</v>
      </c>
      <c r="I281" s="112"/>
    </row>
    <row r="282" spans="1:9" x14ac:dyDescent="0.25">
      <c r="A282">
        <v>2015</v>
      </c>
      <c r="B282" t="s">
        <v>131</v>
      </c>
      <c r="C282" t="s">
        <v>130</v>
      </c>
      <c r="D282">
        <v>89</v>
      </c>
      <c r="E282">
        <v>4041.1299999999997</v>
      </c>
      <c r="F282">
        <v>3644</v>
      </c>
      <c r="G282" s="113">
        <v>4.3937864817514383</v>
      </c>
      <c r="H282" s="112">
        <f>F282*10000/Population!B186/365</f>
        <v>4.3937864817514383</v>
      </c>
      <c r="I282" s="112"/>
    </row>
    <row r="283" spans="1:9" x14ac:dyDescent="0.25">
      <c r="A283">
        <v>2015</v>
      </c>
      <c r="B283" t="s">
        <v>131</v>
      </c>
      <c r="C283" t="s">
        <v>148</v>
      </c>
      <c r="D283">
        <v>1</v>
      </c>
      <c r="E283">
        <v>1.24</v>
      </c>
      <c r="F283">
        <v>2</v>
      </c>
      <c r="H283" s="112"/>
      <c r="I283" s="112"/>
    </row>
    <row r="284" spans="1:9" x14ac:dyDescent="0.25">
      <c r="A284">
        <v>2015</v>
      </c>
      <c r="B284" t="s">
        <v>132</v>
      </c>
      <c r="C284" t="s">
        <v>117</v>
      </c>
      <c r="D284">
        <v>9</v>
      </c>
      <c r="E284">
        <v>933.24</v>
      </c>
      <c r="F284">
        <v>308</v>
      </c>
      <c r="G284" s="113">
        <v>2.7361281964895384E-2</v>
      </c>
      <c r="H284" s="112">
        <f>F284*10000/Population!B173/365</f>
        <v>2.7361281964895384E-2</v>
      </c>
      <c r="I284" s="112"/>
    </row>
    <row r="285" spans="1:9" x14ac:dyDescent="0.25">
      <c r="A285">
        <v>2015</v>
      </c>
      <c r="B285" t="s">
        <v>132</v>
      </c>
      <c r="C285" t="s">
        <v>118</v>
      </c>
      <c r="D285">
        <v>1</v>
      </c>
      <c r="E285">
        <v>84.84</v>
      </c>
      <c r="F285">
        <v>28</v>
      </c>
      <c r="G285" s="113">
        <v>8.0703096909287564E-3</v>
      </c>
      <c r="H285" s="112">
        <f>F285*10000/Population!B174/365</f>
        <v>8.0703096909287564E-3</v>
      </c>
      <c r="I285" s="112"/>
    </row>
    <row r="286" spans="1:9" x14ac:dyDescent="0.25">
      <c r="A286">
        <v>2015</v>
      </c>
      <c r="B286" t="s">
        <v>132</v>
      </c>
      <c r="C286" t="s">
        <v>119</v>
      </c>
      <c r="D286">
        <v>86</v>
      </c>
      <c r="E286">
        <v>3699.63</v>
      </c>
      <c r="F286">
        <v>1221</v>
      </c>
      <c r="G286" s="112">
        <v>0.26550514147118554</v>
      </c>
      <c r="H286" s="112">
        <f>F286*10000/Population!B175/365</f>
        <v>0.26550514147118554</v>
      </c>
      <c r="I286" s="112"/>
    </row>
    <row r="287" spans="1:9" x14ac:dyDescent="0.25">
      <c r="A287">
        <v>2015</v>
      </c>
      <c r="B287" t="s">
        <v>132</v>
      </c>
      <c r="C287" t="s">
        <v>120</v>
      </c>
      <c r="D287">
        <v>32</v>
      </c>
      <c r="E287">
        <v>2163.42</v>
      </c>
      <c r="F287">
        <v>714</v>
      </c>
      <c r="G287" s="112">
        <v>6.4347724287305022E-2</v>
      </c>
      <c r="H287" s="112">
        <f>F287*10000/Population!B176/365</f>
        <v>6.4347724287305022E-2</v>
      </c>
      <c r="I287" s="112"/>
    </row>
    <row r="288" spans="1:9" x14ac:dyDescent="0.25">
      <c r="A288">
        <v>2015</v>
      </c>
      <c r="B288" t="s">
        <v>132</v>
      </c>
      <c r="C288" t="s">
        <v>121</v>
      </c>
      <c r="D288">
        <v>12</v>
      </c>
      <c r="E288">
        <v>678.72</v>
      </c>
      <c r="F288">
        <v>224</v>
      </c>
      <c r="G288" s="112">
        <v>2.4568287747734577E-2</v>
      </c>
      <c r="H288" s="112">
        <f>F288*10000/Population!B177/365</f>
        <v>2.4568287747734577E-2</v>
      </c>
      <c r="I288" s="112"/>
    </row>
    <row r="289" spans="1:9" x14ac:dyDescent="0.25">
      <c r="A289">
        <v>2015</v>
      </c>
      <c r="B289" t="s">
        <v>132</v>
      </c>
      <c r="C289" t="s">
        <v>122</v>
      </c>
      <c r="D289">
        <v>42</v>
      </c>
      <c r="E289">
        <v>3754.1700000000005</v>
      </c>
      <c r="F289">
        <v>1239</v>
      </c>
      <c r="G289" s="112">
        <v>6.9472863851718553E-2</v>
      </c>
      <c r="H289" s="112">
        <f>F289*10000/Population!B178/365</f>
        <v>6.9472863851718553E-2</v>
      </c>
      <c r="I289" s="112"/>
    </row>
    <row r="290" spans="1:9" x14ac:dyDescent="0.25">
      <c r="A290">
        <v>2015</v>
      </c>
      <c r="B290" t="s">
        <v>132</v>
      </c>
      <c r="C290" t="s">
        <v>123</v>
      </c>
      <c r="D290">
        <v>101</v>
      </c>
      <c r="E290">
        <v>6641.7600000000039</v>
      </c>
      <c r="F290">
        <v>2192</v>
      </c>
      <c r="G290">
        <v>6.2757968497647101E-2</v>
      </c>
      <c r="H290" s="112">
        <f>F290*10000/Population!B179/365</f>
        <v>6.2757968497647101E-2</v>
      </c>
      <c r="I290" s="112"/>
    </row>
    <row r="291" spans="1:9" x14ac:dyDescent="0.25">
      <c r="A291">
        <v>2015</v>
      </c>
      <c r="B291" t="s">
        <v>132</v>
      </c>
      <c r="C291" t="s">
        <v>124</v>
      </c>
      <c r="D291">
        <v>24</v>
      </c>
      <c r="E291">
        <v>2078.58</v>
      </c>
      <c r="F291">
        <v>686</v>
      </c>
      <c r="G291">
        <v>7.0193763437603474E-2</v>
      </c>
      <c r="H291" s="112">
        <f>F291*10000/Population!B180/365</f>
        <v>7.0193763437603474E-2</v>
      </c>
      <c r="I291" s="112"/>
    </row>
    <row r="292" spans="1:9" x14ac:dyDescent="0.25">
      <c r="A292">
        <v>2015</v>
      </c>
      <c r="B292" t="s">
        <v>132</v>
      </c>
      <c r="C292" t="s">
        <v>125</v>
      </c>
      <c r="D292">
        <v>65</v>
      </c>
      <c r="E292">
        <v>4390.4700000000021</v>
      </c>
      <c r="F292">
        <v>1449</v>
      </c>
      <c r="G292">
        <v>7.4018761022997509E-2</v>
      </c>
      <c r="H292" s="112">
        <f>F292*10000/Population!B181/365</f>
        <v>7.4018761022997509E-2</v>
      </c>
      <c r="I292" s="112"/>
    </row>
    <row r="293" spans="1:9" x14ac:dyDescent="0.25">
      <c r="A293">
        <v>2015</v>
      </c>
      <c r="B293" t="s">
        <v>132</v>
      </c>
      <c r="C293" t="s">
        <v>126</v>
      </c>
      <c r="D293">
        <v>20</v>
      </c>
      <c r="E293">
        <v>1611.96</v>
      </c>
      <c r="F293">
        <v>532</v>
      </c>
      <c r="G293">
        <v>2.0214024341902895E-2</v>
      </c>
      <c r="H293" s="112">
        <f>F293*10000/Population!B182/365</f>
        <v>2.0214024341902895E-2</v>
      </c>
      <c r="I293" s="112"/>
    </row>
    <row r="294" spans="1:9" x14ac:dyDescent="0.25">
      <c r="A294">
        <v>2015</v>
      </c>
      <c r="B294" t="s">
        <v>132</v>
      </c>
      <c r="C294" t="s">
        <v>127</v>
      </c>
      <c r="D294">
        <v>0</v>
      </c>
      <c r="E294">
        <v>0</v>
      </c>
      <c r="F294">
        <v>0</v>
      </c>
      <c r="G294">
        <v>0</v>
      </c>
      <c r="H294" s="112">
        <f>F294*10000/Population!B183/365</f>
        <v>0</v>
      </c>
      <c r="I294" s="112"/>
    </row>
    <row r="295" spans="1:9" x14ac:dyDescent="0.25">
      <c r="A295">
        <v>2015</v>
      </c>
      <c r="B295" t="s">
        <v>132</v>
      </c>
      <c r="C295" t="s">
        <v>128</v>
      </c>
      <c r="D295">
        <v>30</v>
      </c>
      <c r="E295">
        <v>2787.6000000000004</v>
      </c>
      <c r="F295">
        <v>920</v>
      </c>
      <c r="G295">
        <v>1.3303852766839859</v>
      </c>
      <c r="H295" s="112">
        <f>F295*10000/Population!B184/365</f>
        <v>1.3303852766839859</v>
      </c>
      <c r="I295" s="112"/>
    </row>
    <row r="296" spans="1:9" x14ac:dyDescent="0.25">
      <c r="A296">
        <v>2015</v>
      </c>
      <c r="B296" t="s">
        <v>132</v>
      </c>
      <c r="C296" t="s">
        <v>129</v>
      </c>
      <c r="D296">
        <v>24</v>
      </c>
      <c r="E296">
        <v>1611.96</v>
      </c>
      <c r="F296">
        <v>532</v>
      </c>
      <c r="G296" s="113">
        <v>4.2007500549769212E-2</v>
      </c>
      <c r="H296" s="112">
        <f>F296*10000/Population!B185/365</f>
        <v>4.2007500549769212E-2</v>
      </c>
      <c r="I296" s="112"/>
    </row>
    <row r="297" spans="1:9" x14ac:dyDescent="0.25">
      <c r="A297">
        <v>2015</v>
      </c>
      <c r="B297" t="s">
        <v>132</v>
      </c>
      <c r="C297" t="s">
        <v>130</v>
      </c>
      <c r="D297">
        <v>11</v>
      </c>
      <c r="E297">
        <v>590.85</v>
      </c>
      <c r="F297">
        <v>195</v>
      </c>
      <c r="G297" s="113">
        <v>0.2351230416963585</v>
      </c>
      <c r="H297" s="112">
        <f>F297*10000/Population!B186/365</f>
        <v>0.2351230416963585</v>
      </c>
      <c r="I297" s="112"/>
    </row>
    <row r="298" spans="1:9" x14ac:dyDescent="0.25">
      <c r="A298">
        <v>2016</v>
      </c>
      <c r="B298" t="s">
        <v>116</v>
      </c>
      <c r="C298" t="s">
        <v>117</v>
      </c>
      <c r="D298">
        <v>2020</v>
      </c>
      <c r="E298">
        <v>58623.530000000144</v>
      </c>
      <c r="F298" s="113">
        <v>55850.056859712153</v>
      </c>
      <c r="G298" s="112">
        <v>4.9613295940887792</v>
      </c>
      <c r="H298" s="112">
        <f>F298*10000/Population!B190/365</f>
        <v>4.9613295940887792</v>
      </c>
      <c r="I298" s="112"/>
    </row>
    <row r="299" spans="1:9" x14ac:dyDescent="0.25">
      <c r="A299">
        <v>2016</v>
      </c>
      <c r="B299" t="s">
        <v>116</v>
      </c>
      <c r="C299" t="s">
        <v>118</v>
      </c>
      <c r="D299">
        <v>651</v>
      </c>
      <c r="E299">
        <v>15937.789999999997</v>
      </c>
      <c r="F299" s="113">
        <v>15196.11189458558</v>
      </c>
      <c r="G299" s="112">
        <v>4.3582178285777156</v>
      </c>
      <c r="H299" s="112">
        <f>F299*10000/Population!B191/365</f>
        <v>4.3582178285777156</v>
      </c>
      <c r="I299" s="112"/>
    </row>
    <row r="300" spans="1:9" x14ac:dyDescent="0.25">
      <c r="A300">
        <v>2016</v>
      </c>
      <c r="B300" t="s">
        <v>116</v>
      </c>
      <c r="C300" t="s">
        <v>119</v>
      </c>
      <c r="D300">
        <v>967</v>
      </c>
      <c r="E300">
        <v>21740.720000000001</v>
      </c>
      <c r="F300" s="113">
        <v>20448.683901625212</v>
      </c>
      <c r="G300" s="112">
        <v>4.4496522414580681</v>
      </c>
      <c r="H300" s="112">
        <f>F300*10000/Population!B192/365</f>
        <v>4.4496522414580681</v>
      </c>
      <c r="I300" s="112"/>
    </row>
    <row r="301" spans="1:9" x14ac:dyDescent="0.25">
      <c r="A301">
        <v>2016</v>
      </c>
      <c r="B301" t="s">
        <v>116</v>
      </c>
      <c r="C301" t="s">
        <v>120</v>
      </c>
      <c r="D301">
        <v>1305</v>
      </c>
      <c r="E301">
        <v>39362.279999999977</v>
      </c>
      <c r="F301" s="113">
        <v>37420.850115134715</v>
      </c>
      <c r="G301" s="112">
        <v>3.350880742708684</v>
      </c>
      <c r="H301" s="112">
        <f>F301*10000/Population!B193/365</f>
        <v>3.350880742708684</v>
      </c>
      <c r="I301" s="112"/>
    </row>
    <row r="302" spans="1:9" x14ac:dyDescent="0.25">
      <c r="A302">
        <v>2016</v>
      </c>
      <c r="B302" t="s">
        <v>116</v>
      </c>
      <c r="C302" t="s">
        <v>121</v>
      </c>
      <c r="D302">
        <v>970</v>
      </c>
      <c r="E302">
        <v>27452.459999999977</v>
      </c>
      <c r="F302" s="113">
        <v>26202.753575168928</v>
      </c>
      <c r="G302" s="112">
        <v>2.8532283254386628</v>
      </c>
      <c r="H302" s="112">
        <f>F302*10000/Population!B194/365</f>
        <v>2.8532283254386628</v>
      </c>
      <c r="I302" s="112"/>
    </row>
    <row r="303" spans="1:9" x14ac:dyDescent="0.25">
      <c r="A303">
        <v>2016</v>
      </c>
      <c r="B303" t="s">
        <v>116</v>
      </c>
      <c r="C303" t="s">
        <v>122</v>
      </c>
      <c r="D303">
        <v>1727</v>
      </c>
      <c r="E303">
        <v>49615.920000000006</v>
      </c>
      <c r="F303" s="113">
        <v>47018.403232761972</v>
      </c>
      <c r="G303" s="112">
        <v>2.6369209359683419</v>
      </c>
      <c r="H303" s="112">
        <f>F303*10000/Population!B195/365</f>
        <v>2.6369209359683419</v>
      </c>
      <c r="I303" s="112"/>
    </row>
    <row r="304" spans="1:9" x14ac:dyDescent="0.25">
      <c r="A304">
        <v>2016</v>
      </c>
      <c r="B304" t="s">
        <v>116</v>
      </c>
      <c r="C304" t="s">
        <v>123</v>
      </c>
      <c r="D304">
        <v>7888</v>
      </c>
      <c r="E304">
        <v>208269.58999999834</v>
      </c>
      <c r="F304" s="113">
        <v>196951.72002710821</v>
      </c>
      <c r="G304" s="112">
        <v>5.5809920700479152</v>
      </c>
      <c r="H304" s="112">
        <f>F304*10000/Population!B196/365</f>
        <v>5.5809920700479152</v>
      </c>
      <c r="I304" s="112"/>
    </row>
    <row r="305" spans="1:9" x14ac:dyDescent="0.25">
      <c r="A305">
        <v>2016</v>
      </c>
      <c r="B305" t="s">
        <v>116</v>
      </c>
      <c r="C305" t="s">
        <v>124</v>
      </c>
      <c r="D305">
        <v>1067</v>
      </c>
      <c r="E305">
        <v>29069.589999999942</v>
      </c>
      <c r="F305" s="113">
        <v>27545.07568252473</v>
      </c>
      <c r="G305" s="112">
        <v>2.8086628000312759</v>
      </c>
      <c r="H305" s="112">
        <f>F305*10000/Population!B197/365</f>
        <v>2.8086628000312759</v>
      </c>
      <c r="I305" s="112"/>
    </row>
    <row r="306" spans="1:9" x14ac:dyDescent="0.25">
      <c r="A306">
        <v>2016</v>
      </c>
      <c r="B306" t="s">
        <v>116</v>
      </c>
      <c r="C306" t="s">
        <v>125</v>
      </c>
      <c r="D306">
        <v>5772</v>
      </c>
      <c r="E306">
        <v>164899.31999999992</v>
      </c>
      <c r="F306" s="113">
        <v>158055.51439308314</v>
      </c>
      <c r="G306" s="112">
        <v>8.0441527090345275</v>
      </c>
      <c r="H306" s="112">
        <f>F306*10000/Population!B198/365</f>
        <v>8.0441527090345275</v>
      </c>
      <c r="I306" s="112"/>
    </row>
    <row r="307" spans="1:9" x14ac:dyDescent="0.25">
      <c r="A307">
        <v>2016</v>
      </c>
      <c r="B307" t="s">
        <v>116</v>
      </c>
      <c r="C307" t="s">
        <v>126</v>
      </c>
      <c r="D307">
        <v>2318</v>
      </c>
      <c r="E307">
        <v>61279.160000000091</v>
      </c>
      <c r="F307" s="113">
        <v>58173.396314691439</v>
      </c>
      <c r="G307" s="112">
        <v>2.1789303524129404</v>
      </c>
      <c r="H307" s="112">
        <f>F307*10000/Population!B199/365</f>
        <v>2.1789303524129404</v>
      </c>
      <c r="I307" s="112"/>
    </row>
    <row r="308" spans="1:9" x14ac:dyDescent="0.25">
      <c r="A308">
        <v>2016</v>
      </c>
      <c r="B308" t="s">
        <v>116</v>
      </c>
      <c r="C308" t="s">
        <v>127</v>
      </c>
      <c r="D308">
        <v>28</v>
      </c>
      <c r="E308">
        <v>796.8</v>
      </c>
      <c r="F308" s="113">
        <v>773.89148536216214</v>
      </c>
      <c r="G308" s="112">
        <v>1.1564582986952339</v>
      </c>
      <c r="H308" s="112">
        <f>F308*10000/Population!B200/365</f>
        <v>1.1564582986952339</v>
      </c>
      <c r="I308" s="112"/>
    </row>
    <row r="309" spans="1:9" x14ac:dyDescent="0.25">
      <c r="A309">
        <v>2016</v>
      </c>
      <c r="B309" t="s">
        <v>116</v>
      </c>
      <c r="C309" t="s">
        <v>128</v>
      </c>
      <c r="D309">
        <v>149</v>
      </c>
      <c r="E309">
        <v>4276.1500000000005</v>
      </c>
      <c r="F309" s="113">
        <v>4085.2412833145477</v>
      </c>
      <c r="G309" s="112">
        <v>5.9010079992063327</v>
      </c>
      <c r="H309" s="209">
        <f>F309*10000/Population!B201/365</f>
        <v>5.9010079992063327</v>
      </c>
      <c r="I309" s="209"/>
    </row>
    <row r="310" spans="1:9" x14ac:dyDescent="0.25">
      <c r="A310">
        <v>2016</v>
      </c>
      <c r="B310" t="s">
        <v>116</v>
      </c>
      <c r="C310" t="s">
        <v>129</v>
      </c>
      <c r="D310">
        <v>2228</v>
      </c>
      <c r="E310">
        <v>64088.370000000134</v>
      </c>
      <c r="F310" s="113">
        <v>60806.092563948499</v>
      </c>
      <c r="G310" s="112">
        <v>4.7917815125546284</v>
      </c>
      <c r="H310" s="209">
        <f>F310*10000/Population!B202/365</f>
        <v>4.7917815125546284</v>
      </c>
      <c r="I310" s="209"/>
    </row>
    <row r="311" spans="1:9" x14ac:dyDescent="0.25">
      <c r="A311">
        <v>2016</v>
      </c>
      <c r="B311" t="s">
        <v>116</v>
      </c>
      <c r="C311" t="s">
        <v>130</v>
      </c>
      <c r="D311">
        <v>83</v>
      </c>
      <c r="E311">
        <v>2279.85</v>
      </c>
      <c r="F311" s="113">
        <v>2146.8495723450346</v>
      </c>
      <c r="G311" s="112">
        <v>2.6033637189662149</v>
      </c>
      <c r="H311" s="209">
        <f>F311*10000/Population!B203/365</f>
        <v>2.6033637189662149</v>
      </c>
      <c r="I311" s="209"/>
    </row>
    <row r="312" spans="1:9" x14ac:dyDescent="0.25">
      <c r="A312">
        <v>2016</v>
      </c>
      <c r="B312" t="s">
        <v>131</v>
      </c>
      <c r="C312" t="s">
        <v>117</v>
      </c>
      <c r="D312">
        <v>1112</v>
      </c>
      <c r="E312">
        <v>77447.040000000008</v>
      </c>
      <c r="F312" s="113">
        <v>42278</v>
      </c>
      <c r="G312" s="112">
        <v>3.7556827042407868</v>
      </c>
      <c r="H312" s="209">
        <f>F312*10000/Population!B190/365</f>
        <v>3.7556827042407868</v>
      </c>
      <c r="I312" s="209"/>
    </row>
    <row r="313" spans="1:9" x14ac:dyDescent="0.25">
      <c r="A313">
        <v>2016</v>
      </c>
      <c r="B313" t="s">
        <v>131</v>
      </c>
      <c r="C313" t="s">
        <v>118</v>
      </c>
      <c r="D313">
        <v>403</v>
      </c>
      <c r="E313">
        <v>25270.19999999999</v>
      </c>
      <c r="F313" s="113">
        <v>13796</v>
      </c>
      <c r="G313" s="112">
        <v>3.9566682306729546</v>
      </c>
      <c r="H313" s="209">
        <f>F313*10000/Population!B191/365</f>
        <v>3.9566682306729546</v>
      </c>
      <c r="I313" s="209"/>
    </row>
    <row r="314" spans="1:9" x14ac:dyDescent="0.25">
      <c r="A314">
        <v>2016</v>
      </c>
      <c r="B314" t="s">
        <v>131</v>
      </c>
      <c r="C314" t="s">
        <v>119</v>
      </c>
      <c r="D314">
        <v>1727</v>
      </c>
      <c r="E314">
        <v>73375.930000000037</v>
      </c>
      <c r="F314" s="113">
        <v>39996</v>
      </c>
      <c r="G314" s="112">
        <v>8.7031660279717276</v>
      </c>
      <c r="H314" s="209">
        <f>F314*10000/Population!B192/365</f>
        <v>8.7031660279717276</v>
      </c>
      <c r="I314" s="209"/>
    </row>
    <row r="315" spans="1:9" x14ac:dyDescent="0.25">
      <c r="A315">
        <v>2016</v>
      </c>
      <c r="B315" t="s">
        <v>131</v>
      </c>
      <c r="C315" t="s">
        <v>120</v>
      </c>
      <c r="D315">
        <v>924</v>
      </c>
      <c r="E315">
        <v>61592.110000000066</v>
      </c>
      <c r="F315" s="113">
        <v>33572</v>
      </c>
      <c r="G315" s="112">
        <v>3.0062322995895134</v>
      </c>
      <c r="H315" s="209">
        <f>F315*10000/Population!B193/365</f>
        <v>3.0062322995895134</v>
      </c>
      <c r="I315" s="209"/>
    </row>
    <row r="316" spans="1:9" x14ac:dyDescent="0.25">
      <c r="A316">
        <v>2016</v>
      </c>
      <c r="B316" t="s">
        <v>131</v>
      </c>
      <c r="C316" t="s">
        <v>121</v>
      </c>
      <c r="D316">
        <v>1169</v>
      </c>
      <c r="E316">
        <v>81301.819999999963</v>
      </c>
      <c r="F316" s="113">
        <v>44315</v>
      </c>
      <c r="G316" s="112">
        <v>4.8254780887469826</v>
      </c>
      <c r="H316" s="209">
        <f>F316*10000/Population!B194/365</f>
        <v>4.8254780887469826</v>
      </c>
      <c r="I316" s="209"/>
    </row>
    <row r="317" spans="1:9" x14ac:dyDescent="0.25">
      <c r="A317">
        <v>2016</v>
      </c>
      <c r="B317" t="s">
        <v>131</v>
      </c>
      <c r="C317" t="s">
        <v>122</v>
      </c>
      <c r="D317">
        <v>1345</v>
      </c>
      <c r="E317">
        <v>91791.42</v>
      </c>
      <c r="F317" s="113">
        <v>50113</v>
      </c>
      <c r="G317" s="112">
        <v>2.8104744053091291</v>
      </c>
      <c r="H317" s="209">
        <f>F317*10000/Population!B195/365</f>
        <v>2.8104744053091291</v>
      </c>
      <c r="I317" s="209"/>
    </row>
    <row r="318" spans="1:9" x14ac:dyDescent="0.25">
      <c r="A318">
        <v>2016</v>
      </c>
      <c r="B318" t="s">
        <v>131</v>
      </c>
      <c r="C318" t="s">
        <v>123</v>
      </c>
      <c r="D318">
        <v>6106</v>
      </c>
      <c r="E318">
        <v>325266.58999999985</v>
      </c>
      <c r="F318" s="113">
        <v>177331.1</v>
      </c>
      <c r="G318" s="112">
        <v>5.0250054314664272</v>
      </c>
      <c r="H318" s="209">
        <f>F318*10000/Population!B196/365</f>
        <v>5.0250054314664272</v>
      </c>
      <c r="I318" s="209"/>
    </row>
    <row r="319" spans="1:9" x14ac:dyDescent="0.25">
      <c r="A319">
        <v>2016</v>
      </c>
      <c r="B319" t="s">
        <v>131</v>
      </c>
      <c r="C319" t="s">
        <v>124</v>
      </c>
      <c r="D319">
        <v>1190</v>
      </c>
      <c r="E319">
        <v>83139.340000000026</v>
      </c>
      <c r="F319" s="113">
        <v>45317</v>
      </c>
      <c r="G319" s="112">
        <v>4.6207958756768628</v>
      </c>
      <c r="H319" s="112">
        <f>F319*10000/Population!B197/365</f>
        <v>4.6207958756768628</v>
      </c>
      <c r="I319" s="112"/>
    </row>
    <row r="320" spans="1:9" x14ac:dyDescent="0.25">
      <c r="A320">
        <v>2016</v>
      </c>
      <c r="B320" t="s">
        <v>131</v>
      </c>
      <c r="C320" t="s">
        <v>125</v>
      </c>
      <c r="D320">
        <v>3624</v>
      </c>
      <c r="E320">
        <v>262377.95999999996</v>
      </c>
      <c r="F320" s="113">
        <v>143076</v>
      </c>
      <c r="G320" s="112">
        <v>7.2817781614090338</v>
      </c>
      <c r="H320" s="112">
        <f>F320*10000/Population!B198/365</f>
        <v>7.2817781614090338</v>
      </c>
      <c r="I320" s="112"/>
    </row>
    <row r="321" spans="1:9" x14ac:dyDescent="0.25">
      <c r="A321">
        <v>2016</v>
      </c>
      <c r="B321" t="s">
        <v>131</v>
      </c>
      <c r="C321" t="s">
        <v>126</v>
      </c>
      <c r="D321">
        <v>5471</v>
      </c>
      <c r="E321">
        <v>326737.63999999885</v>
      </c>
      <c r="F321" s="113">
        <v>178117</v>
      </c>
      <c r="G321" s="112">
        <v>6.671512446707907</v>
      </c>
      <c r="H321" s="112">
        <f>F321*10000/Population!B199/365</f>
        <v>6.671512446707907</v>
      </c>
      <c r="I321" s="112"/>
    </row>
    <row r="322" spans="1:9" x14ac:dyDescent="0.25">
      <c r="A322">
        <v>2016</v>
      </c>
      <c r="B322" t="s">
        <v>131</v>
      </c>
      <c r="C322" t="s">
        <v>127</v>
      </c>
      <c r="D322">
        <v>45</v>
      </c>
      <c r="E322">
        <v>3777.48</v>
      </c>
      <c r="F322" s="113">
        <v>2059</v>
      </c>
      <c r="G322" s="112">
        <v>3.0768495093329107</v>
      </c>
      <c r="H322" s="112">
        <f>F322*10000/Population!B200/365</f>
        <v>3.0768495093329107</v>
      </c>
      <c r="I322" s="112"/>
    </row>
    <row r="323" spans="1:9" x14ac:dyDescent="0.25">
      <c r="A323">
        <v>2016</v>
      </c>
      <c r="B323" t="s">
        <v>131</v>
      </c>
      <c r="C323" t="s">
        <v>128</v>
      </c>
      <c r="D323">
        <v>11</v>
      </c>
      <c r="E323">
        <v>799.9</v>
      </c>
      <c r="F323" s="113">
        <v>436</v>
      </c>
      <c r="G323" s="112">
        <v>0.62978886905952736</v>
      </c>
      <c r="H323" s="112">
        <f>F323*10000/Population!B201/365</f>
        <v>0.62978886905952736</v>
      </c>
      <c r="I323" s="112"/>
    </row>
    <row r="324" spans="1:9" x14ac:dyDescent="0.25">
      <c r="A324">
        <v>2016</v>
      </c>
      <c r="B324" t="s">
        <v>131</v>
      </c>
      <c r="C324" t="s">
        <v>129</v>
      </c>
      <c r="D324">
        <v>1749</v>
      </c>
      <c r="E324">
        <v>119806.86000000004</v>
      </c>
      <c r="F324" s="113">
        <v>65325</v>
      </c>
      <c r="G324" s="112">
        <v>5.1478908462738531</v>
      </c>
      <c r="H324" s="112">
        <f>F324*10000/Population!B202/365</f>
        <v>5.1478908462738531</v>
      </c>
      <c r="I324" s="112"/>
    </row>
    <row r="325" spans="1:9" x14ac:dyDescent="0.25">
      <c r="A325">
        <v>2016</v>
      </c>
      <c r="B325" t="s">
        <v>131</v>
      </c>
      <c r="C325" t="s">
        <v>130</v>
      </c>
      <c r="D325">
        <v>130</v>
      </c>
      <c r="E325">
        <v>8220.9199999999983</v>
      </c>
      <c r="F325" s="113">
        <v>4481</v>
      </c>
      <c r="G325" s="112">
        <v>5.4338566497442224</v>
      </c>
      <c r="H325" s="112">
        <f>F325*10000/Population!B203/365</f>
        <v>5.4338566497442224</v>
      </c>
      <c r="I325" s="112"/>
    </row>
    <row r="326" spans="1:9" x14ac:dyDescent="0.25">
      <c r="A326">
        <v>2016</v>
      </c>
      <c r="B326" t="s">
        <v>132</v>
      </c>
      <c r="C326" t="s">
        <v>117</v>
      </c>
      <c r="D326">
        <v>6</v>
      </c>
      <c r="E326">
        <v>678.72</v>
      </c>
      <c r="F326" s="113">
        <v>224</v>
      </c>
      <c r="G326" s="112">
        <v>1.9898597988313924E-2</v>
      </c>
      <c r="H326" s="112">
        <f>F326*10000/Population!B190/365</f>
        <v>1.9898597988313924E-2</v>
      </c>
      <c r="I326" s="112"/>
    </row>
    <row r="327" spans="1:9" x14ac:dyDescent="0.25">
      <c r="A327">
        <v>2016</v>
      </c>
      <c r="B327" t="s">
        <v>132</v>
      </c>
      <c r="C327" t="s">
        <v>118</v>
      </c>
      <c r="D327">
        <v>0</v>
      </c>
      <c r="E327">
        <v>0</v>
      </c>
      <c r="F327" s="113">
        <v>0</v>
      </c>
      <c r="H327" s="112"/>
      <c r="I327" s="112"/>
    </row>
    <row r="328" spans="1:9" x14ac:dyDescent="0.25">
      <c r="A328">
        <v>2016</v>
      </c>
      <c r="B328" t="s">
        <v>132</v>
      </c>
      <c r="C328" t="s">
        <v>119</v>
      </c>
      <c r="D328">
        <v>85</v>
      </c>
      <c r="E328">
        <v>5260.08</v>
      </c>
      <c r="F328">
        <v>1746</v>
      </c>
      <c r="G328" s="112">
        <v>0.50074969054472163</v>
      </c>
      <c r="H328" s="112">
        <f>F328*10000/Population!B191/365</f>
        <v>0.50074969054472163</v>
      </c>
      <c r="I328" s="112"/>
    </row>
    <row r="329" spans="1:9" x14ac:dyDescent="0.25">
      <c r="A329">
        <v>2016</v>
      </c>
      <c r="B329" t="s">
        <v>132</v>
      </c>
      <c r="C329" t="s">
        <v>120</v>
      </c>
      <c r="D329">
        <v>11</v>
      </c>
      <c r="E329">
        <v>721.14</v>
      </c>
      <c r="F329" s="113">
        <v>238</v>
      </c>
      <c r="G329" s="112">
        <v>5.1789016768108584E-2</v>
      </c>
      <c r="H329" s="112">
        <f>F329*10000/Population!B192/365</f>
        <v>5.1789016768108584E-2</v>
      </c>
      <c r="I329" s="112"/>
    </row>
    <row r="330" spans="1:9" x14ac:dyDescent="0.25">
      <c r="A330">
        <v>2016</v>
      </c>
      <c r="B330" t="s">
        <v>132</v>
      </c>
      <c r="C330" t="s">
        <v>121</v>
      </c>
      <c r="D330">
        <v>2</v>
      </c>
      <c r="E330">
        <v>169.68</v>
      </c>
      <c r="F330" s="113">
        <v>56</v>
      </c>
      <c r="G330" s="112">
        <v>5.0145659709583202E-3</v>
      </c>
      <c r="H330" s="112">
        <f>F330*10000/Population!B193/365</f>
        <v>5.0145659709583202E-3</v>
      </c>
      <c r="I330" s="112"/>
    </row>
    <row r="331" spans="1:9" x14ac:dyDescent="0.25">
      <c r="A331">
        <v>2016</v>
      </c>
      <c r="B331" t="s">
        <v>132</v>
      </c>
      <c r="C331" t="s">
        <v>122</v>
      </c>
      <c r="D331">
        <v>8</v>
      </c>
      <c r="E331">
        <v>763.56</v>
      </c>
      <c r="F331" s="113">
        <v>252</v>
      </c>
      <c r="G331" s="112">
        <v>2.744038087248651E-2</v>
      </c>
      <c r="H331" s="112">
        <f>F331*10000/Population!B194/365</f>
        <v>2.744038087248651E-2</v>
      </c>
      <c r="I331" s="112"/>
    </row>
    <row r="332" spans="1:9" x14ac:dyDescent="0.25">
      <c r="A332">
        <v>2016</v>
      </c>
      <c r="B332" t="s">
        <v>132</v>
      </c>
      <c r="C332" t="s">
        <v>123</v>
      </c>
      <c r="D332">
        <v>29</v>
      </c>
      <c r="E332">
        <v>2036.1599999999999</v>
      </c>
      <c r="F332" s="113">
        <v>672</v>
      </c>
      <c r="G332" s="112">
        <v>3.7687602026774181E-2</v>
      </c>
      <c r="H332" s="112">
        <f>F332*10000/Population!B195/365</f>
        <v>3.7687602026774181E-2</v>
      </c>
      <c r="I332" s="112"/>
    </row>
    <row r="333" spans="1:9" x14ac:dyDescent="0.25">
      <c r="A333">
        <v>2016</v>
      </c>
      <c r="B333" t="s">
        <v>132</v>
      </c>
      <c r="C333" t="s">
        <v>124</v>
      </c>
      <c r="D333">
        <v>20</v>
      </c>
      <c r="E333">
        <v>1781.6399999999999</v>
      </c>
      <c r="F333" s="113">
        <v>588</v>
      </c>
      <c r="G333" s="112">
        <v>1.666206995672084E-2</v>
      </c>
      <c r="H333" s="112">
        <f>F333*10000/Population!B196/365</f>
        <v>1.666206995672084E-2</v>
      </c>
      <c r="I333" s="112"/>
    </row>
    <row r="334" spans="1:9" x14ac:dyDescent="0.25">
      <c r="A334">
        <v>2016</v>
      </c>
      <c r="B334" t="s">
        <v>132</v>
      </c>
      <c r="C334" t="s">
        <v>125</v>
      </c>
      <c r="D334">
        <v>24</v>
      </c>
      <c r="E334">
        <v>1654.38</v>
      </c>
      <c r="F334" s="113">
        <v>546</v>
      </c>
      <c r="G334" s="112">
        <v>5.5673467972715919E-2</v>
      </c>
      <c r="H334" s="112">
        <f>F334*10000/Population!B197/365</f>
        <v>5.5673467972715919E-2</v>
      </c>
      <c r="I334" s="112"/>
    </row>
    <row r="335" spans="1:9" x14ac:dyDescent="0.25">
      <c r="A335">
        <v>2016</v>
      </c>
      <c r="B335" t="s">
        <v>132</v>
      </c>
      <c r="C335" t="s">
        <v>126</v>
      </c>
      <c r="D335">
        <v>21</v>
      </c>
      <c r="E335">
        <v>1739.2199999999998</v>
      </c>
      <c r="F335" s="113">
        <v>574</v>
      </c>
      <c r="G335" s="112">
        <v>2.9213429678274384E-2</v>
      </c>
      <c r="H335" s="112">
        <f>F335*10000/Population!B198/365</f>
        <v>2.9213429678274384E-2</v>
      </c>
      <c r="I335" s="112"/>
    </row>
    <row r="336" spans="1:9" x14ac:dyDescent="0.25">
      <c r="A336">
        <v>2016</v>
      </c>
      <c r="B336" t="s">
        <v>132</v>
      </c>
      <c r="C336" t="s">
        <v>127</v>
      </c>
      <c r="D336">
        <v>0</v>
      </c>
      <c r="E336">
        <v>0</v>
      </c>
      <c r="F336" s="113">
        <v>0</v>
      </c>
      <c r="H336" s="112"/>
      <c r="I336" s="112"/>
    </row>
    <row r="337" spans="1:9" x14ac:dyDescent="0.25">
      <c r="A337">
        <v>2016</v>
      </c>
      <c r="B337" t="s">
        <v>132</v>
      </c>
      <c r="C337" t="s">
        <v>128</v>
      </c>
      <c r="D337">
        <v>22</v>
      </c>
      <c r="E337">
        <v>2248.2600000000002</v>
      </c>
      <c r="F337" s="113">
        <v>742</v>
      </c>
      <c r="G337" s="112">
        <v>2.7792194094091331E-2</v>
      </c>
      <c r="H337" s="112">
        <f>F337*10000/Population!B199/365</f>
        <v>2.7792194094091331E-2</v>
      </c>
      <c r="I337" s="112"/>
    </row>
    <row r="338" spans="1:9" x14ac:dyDescent="0.25">
      <c r="A338">
        <v>2016</v>
      </c>
      <c r="B338" t="s">
        <v>132</v>
      </c>
      <c r="C338" t="s">
        <v>129</v>
      </c>
      <c r="D338">
        <v>36</v>
      </c>
      <c r="E338">
        <v>2502.7800000000011</v>
      </c>
      <c r="F338" s="113">
        <v>826</v>
      </c>
      <c r="G338" s="112">
        <v>1.2343262237537564</v>
      </c>
      <c r="H338" s="112">
        <f>F338*10000/Population!B200/365</f>
        <v>1.2343262237537564</v>
      </c>
      <c r="I338" s="112"/>
    </row>
    <row r="339" spans="1:9" x14ac:dyDescent="0.25">
      <c r="A339">
        <v>2016</v>
      </c>
      <c r="B339" t="s">
        <v>132</v>
      </c>
      <c r="C339" t="s">
        <v>130</v>
      </c>
      <c r="D339">
        <v>3</v>
      </c>
      <c r="E339">
        <v>190.89000000000001</v>
      </c>
      <c r="F339" s="113">
        <v>63</v>
      </c>
      <c r="G339" s="112">
        <v>9.1001602639335363E-2</v>
      </c>
      <c r="H339" s="112">
        <f>F339*10000/Population!B201/365</f>
        <v>9.1001602639335363E-2</v>
      </c>
      <c r="I339" s="112"/>
    </row>
    <row r="340" spans="1:9" x14ac:dyDescent="0.25">
      <c r="A340">
        <v>2017</v>
      </c>
      <c r="B340" t="s">
        <v>116</v>
      </c>
      <c r="C340" t="s">
        <v>117</v>
      </c>
      <c r="D340">
        <v>2040</v>
      </c>
      <c r="E340">
        <v>61719.960000000057</v>
      </c>
      <c r="F340">
        <v>56928.643142452376</v>
      </c>
      <c r="G340" s="112">
        <v>5.0536043379522768</v>
      </c>
      <c r="H340" s="112">
        <f>F340*10000/Population!B207/365</f>
        <v>5.0536043379522768</v>
      </c>
      <c r="I340" s="112"/>
    </row>
    <row r="341" spans="1:9" x14ac:dyDescent="0.25">
      <c r="A341">
        <v>2017</v>
      </c>
      <c r="B341" t="s">
        <v>116</v>
      </c>
      <c r="C341" t="s">
        <v>118</v>
      </c>
      <c r="D341">
        <v>605</v>
      </c>
      <c r="E341">
        <v>14620.029999999995</v>
      </c>
      <c r="F341">
        <v>13628.681936926503</v>
      </c>
      <c r="G341" s="112">
        <v>3.8897071297910744</v>
      </c>
      <c r="H341" s="112">
        <f>F341*10000/Population!B208/365</f>
        <v>3.8897071297910744</v>
      </c>
      <c r="I341" s="112"/>
    </row>
    <row r="342" spans="1:9" x14ac:dyDescent="0.25">
      <c r="A342">
        <v>2017</v>
      </c>
      <c r="B342" t="s">
        <v>116</v>
      </c>
      <c r="C342" t="s">
        <v>119</v>
      </c>
      <c r="D342">
        <v>1043</v>
      </c>
      <c r="E342">
        <v>27078.479999999996</v>
      </c>
      <c r="F342">
        <v>24641.151113634533</v>
      </c>
      <c r="G342" s="112">
        <v>5.3701688012419968</v>
      </c>
      <c r="H342" s="112">
        <f>F342*10000/Population!B209/365</f>
        <v>5.3701688012419968</v>
      </c>
      <c r="I342" s="112"/>
    </row>
    <row r="343" spans="1:9" x14ac:dyDescent="0.25">
      <c r="A343">
        <v>2017</v>
      </c>
      <c r="B343" t="s">
        <v>116</v>
      </c>
      <c r="C343" t="s">
        <v>120</v>
      </c>
      <c r="D343">
        <v>1437</v>
      </c>
      <c r="E343">
        <v>43226.31</v>
      </c>
      <c r="F343">
        <v>40072.194351990838</v>
      </c>
      <c r="G343" s="112">
        <v>3.5752216493280442</v>
      </c>
      <c r="H343" s="112">
        <f>F343*10000/Population!B210/365</f>
        <v>3.5752216493280442</v>
      </c>
      <c r="I343" s="112"/>
    </row>
    <row r="344" spans="1:9" x14ac:dyDescent="0.25">
      <c r="A344">
        <v>2017</v>
      </c>
      <c r="B344" t="s">
        <v>116</v>
      </c>
      <c r="C344" t="s">
        <v>121</v>
      </c>
      <c r="D344">
        <v>991</v>
      </c>
      <c r="E344">
        <v>29024.289999999979</v>
      </c>
      <c r="F344">
        <v>27013.774535839999</v>
      </c>
      <c r="G344" s="112">
        <v>2.9275547729912339</v>
      </c>
      <c r="H344" s="112">
        <f>F344*10000/Population!B211/365</f>
        <v>2.9275547729912339</v>
      </c>
      <c r="I344" s="112"/>
    </row>
    <row r="345" spans="1:9" x14ac:dyDescent="0.25">
      <c r="A345">
        <v>2017</v>
      </c>
      <c r="B345" t="s">
        <v>116</v>
      </c>
      <c r="C345" t="s">
        <v>122</v>
      </c>
      <c r="D345">
        <v>1608</v>
      </c>
      <c r="E345">
        <v>46766.130000000026</v>
      </c>
      <c r="F345">
        <v>43321.43969124266</v>
      </c>
      <c r="G345" s="112">
        <v>2.4389712179851069</v>
      </c>
      <c r="H345" s="112">
        <f>F345*10000/Population!B212/365</f>
        <v>2.4389712179851069</v>
      </c>
      <c r="I345" s="112"/>
    </row>
    <row r="346" spans="1:9" x14ac:dyDescent="0.25">
      <c r="A346">
        <v>2017</v>
      </c>
      <c r="B346" t="s">
        <v>116</v>
      </c>
      <c r="C346" t="s">
        <v>123</v>
      </c>
      <c r="D346">
        <v>8024</v>
      </c>
      <c r="E346">
        <v>227149.72999999914</v>
      </c>
      <c r="F346">
        <v>207174.97972864</v>
      </c>
      <c r="G346" s="112">
        <v>5.8314166000213161</v>
      </c>
      <c r="H346" s="112">
        <f>F346*10000/Population!B213/365</f>
        <v>5.8314166000213161</v>
      </c>
      <c r="I346" s="112"/>
    </row>
    <row r="347" spans="1:9" x14ac:dyDescent="0.25">
      <c r="A347">
        <v>2017</v>
      </c>
      <c r="B347" t="s">
        <v>116</v>
      </c>
      <c r="C347" t="s">
        <v>124</v>
      </c>
      <c r="D347">
        <v>1138</v>
      </c>
      <c r="E347">
        <v>31679.949999999939</v>
      </c>
      <c r="F347">
        <v>29514.269873010624</v>
      </c>
      <c r="G347" s="112">
        <v>3.0029491870938689</v>
      </c>
      <c r="H347" s="112">
        <f>F347*10000/Population!B214/365</f>
        <v>3.0029491870938689</v>
      </c>
      <c r="I347" s="112"/>
    </row>
    <row r="348" spans="1:9" x14ac:dyDescent="0.25">
      <c r="A348">
        <v>2017</v>
      </c>
      <c r="B348" t="s">
        <v>116</v>
      </c>
      <c r="C348" t="s">
        <v>125</v>
      </c>
      <c r="D348">
        <v>5886</v>
      </c>
      <c r="E348">
        <v>169713.64999999991</v>
      </c>
      <c r="F348">
        <v>160228.67094793409</v>
      </c>
      <c r="G348" s="112">
        <v>8.1297902863007856</v>
      </c>
      <c r="H348" s="112">
        <f>F348*10000/Population!B215/365</f>
        <v>8.1297902863007856</v>
      </c>
      <c r="I348" s="112"/>
    </row>
    <row r="349" spans="1:9" x14ac:dyDescent="0.25">
      <c r="A349">
        <v>2017</v>
      </c>
      <c r="B349" t="s">
        <v>116</v>
      </c>
      <c r="C349" t="s">
        <v>126</v>
      </c>
      <c r="D349">
        <v>2407</v>
      </c>
      <c r="E349">
        <v>66937.110000000059</v>
      </c>
      <c r="F349">
        <v>61504.060099800023</v>
      </c>
      <c r="G349" s="112">
        <v>2.2780852975432109</v>
      </c>
      <c r="H349" s="112">
        <f>F349*10000/Population!B216/365</f>
        <v>2.2780852975432109</v>
      </c>
      <c r="I349" s="112"/>
    </row>
    <row r="350" spans="1:9" x14ac:dyDescent="0.25">
      <c r="A350">
        <v>2017</v>
      </c>
      <c r="B350" t="s">
        <v>116</v>
      </c>
      <c r="C350" t="s">
        <v>127</v>
      </c>
      <c r="D350">
        <v>30</v>
      </c>
      <c r="E350">
        <v>775.34999999999991</v>
      </c>
      <c r="F350">
        <v>748.2505024134158</v>
      </c>
      <c r="G350" s="112">
        <v>1.1108108244243358</v>
      </c>
      <c r="H350" s="112">
        <f>F350*10000/Population!B217/365</f>
        <v>1.1108108244243358</v>
      </c>
      <c r="I350" s="112"/>
    </row>
    <row r="351" spans="1:9" x14ac:dyDescent="0.25">
      <c r="A351">
        <v>2017</v>
      </c>
      <c r="B351" t="s">
        <v>116</v>
      </c>
      <c r="C351" t="s">
        <v>128</v>
      </c>
      <c r="D351">
        <v>145</v>
      </c>
      <c r="E351">
        <v>4174.2900000000009</v>
      </c>
      <c r="F351">
        <v>3878.7814206103567</v>
      </c>
      <c r="G351" s="112">
        <v>5.63845620662764</v>
      </c>
      <c r="H351" s="112">
        <f>F351*10000/Population!B218/365</f>
        <v>5.63845620662764</v>
      </c>
      <c r="I351" s="112"/>
    </row>
    <row r="352" spans="1:9" x14ac:dyDescent="0.25">
      <c r="A352">
        <v>2017</v>
      </c>
      <c r="B352" t="s">
        <v>116</v>
      </c>
      <c r="C352" t="s">
        <v>129</v>
      </c>
      <c r="D352">
        <v>2266</v>
      </c>
      <c r="E352">
        <v>66600.790000000023</v>
      </c>
      <c r="F352">
        <v>61577.653050860717</v>
      </c>
      <c r="G352" s="112">
        <v>4.8429859184983366</v>
      </c>
      <c r="H352" s="112">
        <f>F352*10000/Population!B219/365</f>
        <v>4.8429859184983366</v>
      </c>
      <c r="I352" s="112"/>
    </row>
    <row r="353" spans="1:9" x14ac:dyDescent="0.25">
      <c r="A353">
        <v>2017</v>
      </c>
      <c r="B353" t="s">
        <v>116</v>
      </c>
      <c r="C353" t="s">
        <v>130</v>
      </c>
      <c r="D353">
        <v>58</v>
      </c>
      <c r="E353">
        <v>1731.2599999999998</v>
      </c>
      <c r="F353">
        <v>1562.4349609807507</v>
      </c>
      <c r="G353" s="112">
        <v>1.8955159760502969</v>
      </c>
      <c r="H353" s="112">
        <f>F353*10000/Population!B220/365</f>
        <v>1.8955159760502969</v>
      </c>
      <c r="I353" s="112"/>
    </row>
    <row r="354" spans="1:9" x14ac:dyDescent="0.25">
      <c r="A354">
        <v>2017</v>
      </c>
      <c r="B354" t="s">
        <v>131</v>
      </c>
      <c r="C354" t="s">
        <v>117</v>
      </c>
      <c r="D354">
        <v>933</v>
      </c>
      <c r="E354">
        <v>64492.880000000048</v>
      </c>
      <c r="F354">
        <v>35279</v>
      </c>
      <c r="G354" s="112">
        <v>3.1317470011096802</v>
      </c>
      <c r="H354" s="112">
        <f>F354*10000/Population!B207/365</f>
        <v>3.1317470011096802</v>
      </c>
      <c r="I354" s="112"/>
    </row>
    <row r="355" spans="1:9" x14ac:dyDescent="0.25">
      <c r="A355">
        <v>2017</v>
      </c>
      <c r="B355" t="s">
        <v>131</v>
      </c>
      <c r="C355" t="s">
        <v>118</v>
      </c>
      <c r="D355">
        <v>333</v>
      </c>
      <c r="E355">
        <v>21991.659999999996</v>
      </c>
      <c r="F355">
        <v>12031</v>
      </c>
      <c r="G355" s="112">
        <v>3.4337191736583992</v>
      </c>
      <c r="H355" s="112">
        <f>F355*10000/Population!B208/365</f>
        <v>3.4337191736583992</v>
      </c>
      <c r="I355" s="112"/>
    </row>
    <row r="356" spans="1:9" x14ac:dyDescent="0.25">
      <c r="A356">
        <v>2017</v>
      </c>
      <c r="B356" t="s">
        <v>131</v>
      </c>
      <c r="C356" t="s">
        <v>119</v>
      </c>
      <c r="D356">
        <v>1278</v>
      </c>
      <c r="E356">
        <v>58180.86</v>
      </c>
      <c r="F356">
        <v>31713</v>
      </c>
      <c r="G356" s="112">
        <v>6.9113720543499335</v>
      </c>
      <c r="H356" s="112">
        <f>F356*10000/Population!B209/365</f>
        <v>6.9113720543499335</v>
      </c>
      <c r="I356" s="112"/>
    </row>
    <row r="357" spans="1:9" x14ac:dyDescent="0.25">
      <c r="A357">
        <v>2017</v>
      </c>
      <c r="B357" t="s">
        <v>131</v>
      </c>
      <c r="C357" t="s">
        <v>120</v>
      </c>
      <c r="D357">
        <v>838</v>
      </c>
      <c r="E357">
        <v>53747.400000000023</v>
      </c>
      <c r="F357">
        <v>29360</v>
      </c>
      <c r="G357" s="112">
        <v>2.6194848902517465</v>
      </c>
      <c r="H357" s="112">
        <f>F357*10000/Population!B210/365</f>
        <v>2.6194848902517465</v>
      </c>
      <c r="I357" s="112"/>
    </row>
    <row r="358" spans="1:9" x14ac:dyDescent="0.25">
      <c r="A358">
        <v>2017</v>
      </c>
      <c r="B358" t="s">
        <v>131</v>
      </c>
      <c r="C358" t="s">
        <v>121</v>
      </c>
      <c r="D358">
        <v>948</v>
      </c>
      <c r="E358">
        <v>62012.4</v>
      </c>
      <c r="F358">
        <v>34021</v>
      </c>
      <c r="G358" s="112">
        <v>3.6869464798336349</v>
      </c>
      <c r="H358" s="112">
        <f>F358*10000/Population!B211/365</f>
        <v>3.6869464798336349</v>
      </c>
      <c r="I358" s="112"/>
    </row>
    <row r="359" spans="1:9" x14ac:dyDescent="0.25">
      <c r="A359">
        <v>2017</v>
      </c>
      <c r="B359" t="s">
        <v>131</v>
      </c>
      <c r="C359" t="s">
        <v>122</v>
      </c>
      <c r="D359">
        <v>1189</v>
      </c>
      <c r="E359">
        <v>83051.490000000049</v>
      </c>
      <c r="F359">
        <v>45445</v>
      </c>
      <c r="G359" s="112">
        <v>2.5585263968902461</v>
      </c>
      <c r="H359" s="112">
        <f>F359*10000/Population!B212/365</f>
        <v>2.5585263968902461</v>
      </c>
      <c r="I359" s="112"/>
    </row>
    <row r="360" spans="1:9" x14ac:dyDescent="0.25">
      <c r="A360">
        <v>2017</v>
      </c>
      <c r="B360" t="s">
        <v>131</v>
      </c>
      <c r="C360" t="s">
        <v>123</v>
      </c>
      <c r="D360">
        <v>4954</v>
      </c>
      <c r="E360">
        <v>252924.21999999936</v>
      </c>
      <c r="F360">
        <v>138124</v>
      </c>
      <c r="G360" s="112">
        <v>3.8878178606139722</v>
      </c>
      <c r="H360" s="112">
        <f>F360*10000/Population!B213/365</f>
        <v>3.8878178606139722</v>
      </c>
      <c r="I360" s="112"/>
    </row>
    <row r="361" spans="1:9" x14ac:dyDescent="0.25">
      <c r="A361">
        <v>2017</v>
      </c>
      <c r="B361" t="s">
        <v>131</v>
      </c>
      <c r="C361" t="s">
        <v>124</v>
      </c>
      <c r="D361">
        <v>966</v>
      </c>
      <c r="E361">
        <v>63717.950000000099</v>
      </c>
      <c r="F361">
        <v>34751</v>
      </c>
      <c r="G361" s="112">
        <v>3.5357638067857851</v>
      </c>
      <c r="H361" s="112">
        <f>F361*10000/Population!B214/365</f>
        <v>3.5357638067857851</v>
      </c>
      <c r="I361" s="112"/>
    </row>
    <row r="362" spans="1:9" x14ac:dyDescent="0.25">
      <c r="A362">
        <v>2017</v>
      </c>
      <c r="B362" t="s">
        <v>131</v>
      </c>
      <c r="C362" t="s">
        <v>125</v>
      </c>
      <c r="D362">
        <v>3128</v>
      </c>
      <c r="E362">
        <v>226071.12999999974</v>
      </c>
      <c r="F362">
        <v>123464</v>
      </c>
      <c r="G362" s="112">
        <v>6.2643996356557308</v>
      </c>
      <c r="H362" s="112">
        <f>F362*10000/Population!B215/365</f>
        <v>6.2643996356557308</v>
      </c>
      <c r="I362" s="112"/>
    </row>
    <row r="363" spans="1:9" x14ac:dyDescent="0.25">
      <c r="A363">
        <v>2017</v>
      </c>
      <c r="B363" t="s">
        <v>131</v>
      </c>
      <c r="C363" t="s">
        <v>126</v>
      </c>
      <c r="D363">
        <v>4288</v>
      </c>
      <c r="E363">
        <v>267636.07999999961</v>
      </c>
      <c r="F363">
        <v>146193</v>
      </c>
      <c r="G363" s="112">
        <v>5.4149290853859826</v>
      </c>
      <c r="H363" s="112">
        <f>F363*10000/Population!B216/365</f>
        <v>5.4149290853859826</v>
      </c>
      <c r="I363" s="112"/>
    </row>
    <row r="364" spans="1:9" x14ac:dyDescent="0.25">
      <c r="A364">
        <v>2017</v>
      </c>
      <c r="B364" t="s">
        <v>131</v>
      </c>
      <c r="C364" t="s">
        <v>127</v>
      </c>
      <c r="D364">
        <v>71</v>
      </c>
      <c r="E364">
        <v>5193.72</v>
      </c>
      <c r="F364">
        <v>2831</v>
      </c>
      <c r="G364" s="112">
        <v>4.2027441796595202</v>
      </c>
      <c r="H364" s="112">
        <f>F364*10000/Population!B217/365</f>
        <v>4.2027441796595202</v>
      </c>
      <c r="I364" s="112"/>
    </row>
    <row r="365" spans="1:9" x14ac:dyDescent="0.25">
      <c r="A365">
        <v>2017</v>
      </c>
      <c r="B365" t="s">
        <v>131</v>
      </c>
      <c r="C365" t="s">
        <v>128</v>
      </c>
      <c r="D365">
        <v>9</v>
      </c>
      <c r="E365">
        <v>715.5</v>
      </c>
      <c r="F365">
        <v>390</v>
      </c>
      <c r="G365" s="112">
        <v>0.56693009533874428</v>
      </c>
      <c r="H365" s="112">
        <f>F365*10000/Population!B218/365</f>
        <v>0.56693009533874428</v>
      </c>
      <c r="I365" s="112"/>
    </row>
    <row r="366" spans="1:9" x14ac:dyDescent="0.25">
      <c r="A366">
        <v>2017</v>
      </c>
      <c r="B366" t="s">
        <v>131</v>
      </c>
      <c r="C366" t="s">
        <v>129</v>
      </c>
      <c r="D366">
        <v>1626</v>
      </c>
      <c r="E366">
        <v>109509.08999999997</v>
      </c>
      <c r="F366">
        <v>59712</v>
      </c>
      <c r="G366" s="112">
        <v>4.6962552295800846</v>
      </c>
      <c r="H366" s="112">
        <f>F366*10000/Population!B219/365</f>
        <v>4.6962552295800846</v>
      </c>
      <c r="I366" s="112"/>
    </row>
    <row r="367" spans="1:9" x14ac:dyDescent="0.25">
      <c r="A367">
        <v>2017</v>
      </c>
      <c r="B367" t="s">
        <v>131</v>
      </c>
      <c r="C367" t="s">
        <v>130</v>
      </c>
      <c r="D367">
        <v>124</v>
      </c>
      <c r="E367">
        <v>8055.8199999999979</v>
      </c>
      <c r="F367">
        <v>4391</v>
      </c>
      <c r="G367" s="112">
        <v>5.3270765559497715</v>
      </c>
      <c r="H367" s="112">
        <f>F367*10000/Population!B220/365</f>
        <v>5.3270765559497715</v>
      </c>
      <c r="I367" s="112"/>
    </row>
    <row r="368" spans="1:9" x14ac:dyDescent="0.25">
      <c r="A368">
        <v>2017</v>
      </c>
      <c r="B368" t="s">
        <v>132</v>
      </c>
      <c r="C368" t="s">
        <v>117</v>
      </c>
      <c r="D368">
        <v>2</v>
      </c>
      <c r="E368">
        <v>254.52</v>
      </c>
      <c r="F368">
        <v>84</v>
      </c>
      <c r="G368" s="112">
        <v>7.4567518380116542E-3</v>
      </c>
      <c r="H368" s="112">
        <f>F368*10000/Population!B207/365</f>
        <v>7.4567518380116542E-3</v>
      </c>
      <c r="I368" s="112"/>
    </row>
    <row r="369" spans="1:9" x14ac:dyDescent="0.25">
      <c r="A369">
        <v>2017</v>
      </c>
      <c r="B369" t="s">
        <v>132</v>
      </c>
      <c r="C369" t="s">
        <v>118</v>
      </c>
      <c r="D369">
        <v>1</v>
      </c>
      <c r="E369">
        <v>84.84</v>
      </c>
      <c r="F369">
        <v>28</v>
      </c>
      <c r="G369" s="112">
        <v>7.9913670403486976E-3</v>
      </c>
      <c r="H369" s="112">
        <f>F369*10000/Population!B208/365</f>
        <v>7.9913670403486976E-3</v>
      </c>
      <c r="I369" s="112"/>
    </row>
    <row r="370" spans="1:9" x14ac:dyDescent="0.25">
      <c r="A370">
        <v>2017</v>
      </c>
      <c r="B370" t="s">
        <v>132</v>
      </c>
      <c r="C370" t="s">
        <v>119</v>
      </c>
      <c r="D370">
        <v>56</v>
      </c>
      <c r="E370">
        <v>4960.1100000000015</v>
      </c>
      <c r="F370">
        <v>1658</v>
      </c>
      <c r="G370" s="112">
        <v>0.36133619859717431</v>
      </c>
      <c r="H370" s="112">
        <f>F370*10000/Population!B209/365</f>
        <v>0.36133619859717431</v>
      </c>
      <c r="I370" s="112"/>
    </row>
    <row r="371" spans="1:9" x14ac:dyDescent="0.25">
      <c r="A371">
        <v>2017</v>
      </c>
      <c r="B371" t="s">
        <v>132</v>
      </c>
      <c r="C371" t="s">
        <v>120</v>
      </c>
      <c r="D371">
        <v>12</v>
      </c>
      <c r="E371">
        <v>845.36999999999989</v>
      </c>
      <c r="F371">
        <v>279</v>
      </c>
      <c r="G371" s="112">
        <v>2.4892244018400456E-2</v>
      </c>
      <c r="H371" s="112">
        <f>F371*10000/Population!B210/365</f>
        <v>2.4892244018400456E-2</v>
      </c>
      <c r="I371" s="112"/>
    </row>
    <row r="372" spans="1:9" x14ac:dyDescent="0.25">
      <c r="A372">
        <v>2017</v>
      </c>
      <c r="B372" t="s">
        <v>132</v>
      </c>
      <c r="C372" t="s">
        <v>121</v>
      </c>
      <c r="D372">
        <v>3</v>
      </c>
      <c r="E372">
        <v>254.52</v>
      </c>
      <c r="F372">
        <v>84</v>
      </c>
      <c r="G372" s="112">
        <v>9.1033039683144339E-3</v>
      </c>
      <c r="H372" s="112">
        <f>F372*10000/Population!B211/365</f>
        <v>9.1033039683144339E-3</v>
      </c>
      <c r="I372" s="112"/>
    </row>
    <row r="373" spans="1:9" x14ac:dyDescent="0.25">
      <c r="A373">
        <v>2017</v>
      </c>
      <c r="B373" t="s">
        <v>132</v>
      </c>
      <c r="C373" t="s">
        <v>122</v>
      </c>
      <c r="D373">
        <v>27</v>
      </c>
      <c r="E373">
        <v>2757.2999999999997</v>
      </c>
      <c r="F373">
        <v>910</v>
      </c>
      <c r="G373" s="112">
        <v>5.12324572817719E-2</v>
      </c>
      <c r="H373" s="112">
        <f>F373*10000/Population!B212/365</f>
        <v>5.12324572817719E-2</v>
      </c>
      <c r="I373" s="112"/>
    </row>
    <row r="374" spans="1:9" x14ac:dyDescent="0.25">
      <c r="A374">
        <v>2017</v>
      </c>
      <c r="B374" t="s">
        <v>132</v>
      </c>
      <c r="C374" t="s">
        <v>123</v>
      </c>
      <c r="D374">
        <v>27</v>
      </c>
      <c r="E374">
        <v>2093.7300000000005</v>
      </c>
      <c r="F374">
        <v>691</v>
      </c>
      <c r="G374" s="112">
        <v>1.9449785277607476E-2</v>
      </c>
      <c r="H374" s="112">
        <f>F374*10000/Population!B213/365</f>
        <v>1.9449785277607476E-2</v>
      </c>
      <c r="I374" s="112"/>
    </row>
    <row r="375" spans="1:9" x14ac:dyDescent="0.25">
      <c r="A375">
        <v>2017</v>
      </c>
      <c r="B375" t="s">
        <v>132</v>
      </c>
      <c r="C375" t="s">
        <v>124</v>
      </c>
      <c r="D375">
        <v>30</v>
      </c>
      <c r="E375">
        <v>1930.11</v>
      </c>
      <c r="F375">
        <v>637</v>
      </c>
      <c r="G375" s="112">
        <v>6.4811992314539005E-2</v>
      </c>
      <c r="H375" s="112">
        <f>F375*10000/Population!B214/365</f>
        <v>6.4811992314539005E-2</v>
      </c>
      <c r="I375" s="112"/>
    </row>
    <row r="376" spans="1:9" x14ac:dyDescent="0.25">
      <c r="A376">
        <v>2017</v>
      </c>
      <c r="B376" t="s">
        <v>132</v>
      </c>
      <c r="C376" t="s">
        <v>125</v>
      </c>
      <c r="D376">
        <v>16</v>
      </c>
      <c r="E376">
        <v>1230.1799999999998</v>
      </c>
      <c r="F376">
        <v>406</v>
      </c>
      <c r="G376" s="112">
        <v>2.0599901607563552E-2</v>
      </c>
      <c r="H376" s="112">
        <f>F376*10000/Population!B215/365</f>
        <v>2.0599901607563552E-2</v>
      </c>
      <c r="I376" s="112"/>
    </row>
    <row r="377" spans="1:9" x14ac:dyDescent="0.25">
      <c r="A377">
        <v>2017</v>
      </c>
      <c r="B377" t="s">
        <v>132</v>
      </c>
      <c r="C377" t="s">
        <v>126</v>
      </c>
      <c r="D377">
        <v>16</v>
      </c>
      <c r="E377">
        <v>1739.22</v>
      </c>
      <c r="F377">
        <v>574</v>
      </c>
      <c r="G377" s="112">
        <v>2.1260725855626151E-2</v>
      </c>
      <c r="H377" s="112">
        <f>F377*10000/Population!B216/365</f>
        <v>2.1260725855626151E-2</v>
      </c>
      <c r="I377" s="112"/>
    </row>
    <row r="378" spans="1:9" x14ac:dyDescent="0.25">
      <c r="A378">
        <v>2017</v>
      </c>
      <c r="B378" t="s">
        <v>132</v>
      </c>
      <c r="C378" t="s">
        <v>127</v>
      </c>
      <c r="D378">
        <v>1</v>
      </c>
      <c r="E378">
        <v>84.84</v>
      </c>
      <c r="F378">
        <v>28</v>
      </c>
      <c r="G378" s="112">
        <v>4.1567233143930252E-2</v>
      </c>
      <c r="H378" s="112">
        <f>F378*10000/Population!B217/365</f>
        <v>4.1567233143930252E-2</v>
      </c>
      <c r="I378" s="112"/>
    </row>
    <row r="379" spans="1:9" x14ac:dyDescent="0.25">
      <c r="A379">
        <v>2017</v>
      </c>
      <c r="B379" t="s">
        <v>132</v>
      </c>
      <c r="C379" t="s">
        <v>128</v>
      </c>
      <c r="D379">
        <v>12</v>
      </c>
      <c r="E379">
        <v>1411.98</v>
      </c>
      <c r="F379">
        <v>466</v>
      </c>
      <c r="G379" s="112">
        <v>0.67740878058424325</v>
      </c>
      <c r="H379" s="112">
        <f>F379*10000/Population!B218/365</f>
        <v>0.67740878058424325</v>
      </c>
      <c r="I379" s="112"/>
    </row>
    <row r="380" spans="1:9" x14ac:dyDescent="0.25">
      <c r="A380">
        <v>2017</v>
      </c>
      <c r="B380" t="s">
        <v>132</v>
      </c>
      <c r="C380" t="s">
        <v>129</v>
      </c>
      <c r="D380">
        <v>23</v>
      </c>
      <c r="E380">
        <v>1569.5400000000002</v>
      </c>
      <c r="F380">
        <v>518</v>
      </c>
      <c r="G380" s="112">
        <v>4.0739888279114476E-2</v>
      </c>
      <c r="H380" s="112">
        <f>F380*10000/Population!B219/365</f>
        <v>4.0739888279114476E-2</v>
      </c>
      <c r="I380" s="112"/>
    </row>
    <row r="381" spans="1:9" x14ac:dyDescent="0.25">
      <c r="A381">
        <v>2017</v>
      </c>
      <c r="B381" t="s">
        <v>132</v>
      </c>
      <c r="C381" t="s">
        <v>130</v>
      </c>
      <c r="D381">
        <v>0</v>
      </c>
      <c r="E381">
        <v>0</v>
      </c>
      <c r="F381">
        <v>0</v>
      </c>
      <c r="H381" s="112"/>
      <c r="I381" s="112"/>
    </row>
    <row r="382" spans="1:9" x14ac:dyDescent="0.25">
      <c r="A382">
        <v>2017</v>
      </c>
      <c r="B382" t="s">
        <v>132</v>
      </c>
      <c r="C382" t="s">
        <v>148</v>
      </c>
      <c r="D382">
        <v>0</v>
      </c>
      <c r="E382">
        <v>0</v>
      </c>
      <c r="F382">
        <v>0</v>
      </c>
      <c r="H382" s="112"/>
      <c r="I382" s="112"/>
    </row>
    <row r="383" spans="1:9" x14ac:dyDescent="0.25">
      <c r="A383">
        <v>2018</v>
      </c>
      <c r="B383" t="s">
        <v>116</v>
      </c>
      <c r="C383" t="s">
        <v>117</v>
      </c>
      <c r="D383">
        <v>2061</v>
      </c>
      <c r="E383">
        <v>62061.700000000157</v>
      </c>
      <c r="F383">
        <v>57192.845257903384</v>
      </c>
      <c r="G383" s="112">
        <v>5.085230297760444</v>
      </c>
      <c r="H383" s="112">
        <f>F383*10000/Population!B224/365</f>
        <v>5.085230297760444</v>
      </c>
      <c r="I383" s="112"/>
    </row>
    <row r="384" spans="1:9" x14ac:dyDescent="0.25">
      <c r="A384">
        <v>2018</v>
      </c>
      <c r="B384" t="s">
        <v>116</v>
      </c>
      <c r="C384" t="s">
        <v>118</v>
      </c>
      <c r="D384">
        <v>604</v>
      </c>
      <c r="E384">
        <v>15363.629999999992</v>
      </c>
      <c r="F384">
        <v>14270.549084858565</v>
      </c>
      <c r="G384" s="112">
        <v>4.0631645694459975</v>
      </c>
      <c r="H384" s="112">
        <f>F384*10000/Population!B225/365</f>
        <v>4.0631645694459975</v>
      </c>
      <c r="I384" s="112"/>
    </row>
    <row r="385" spans="1:9" x14ac:dyDescent="0.25">
      <c r="A385">
        <v>2018</v>
      </c>
      <c r="B385" t="s">
        <v>116</v>
      </c>
      <c r="C385" t="s">
        <v>119</v>
      </c>
      <c r="D385">
        <v>876</v>
      </c>
      <c r="E385">
        <v>22493.259999999995</v>
      </c>
      <c r="F385">
        <v>20684.692179700483</v>
      </c>
      <c r="G385" s="112">
        <v>4.5203954448116699</v>
      </c>
      <c r="H385" s="112">
        <f>F385*10000/Population!B226/365</f>
        <v>4.5203954448116699</v>
      </c>
      <c r="I385" s="112"/>
    </row>
    <row r="386" spans="1:9" x14ac:dyDescent="0.25">
      <c r="A386">
        <v>2018</v>
      </c>
      <c r="B386" t="s">
        <v>116</v>
      </c>
      <c r="C386" t="s">
        <v>120</v>
      </c>
      <c r="D386">
        <v>1244</v>
      </c>
      <c r="E386">
        <v>38776.039999999964</v>
      </c>
      <c r="F386">
        <v>35782.695507487479</v>
      </c>
      <c r="G386" s="112">
        <v>3.1887763090419972</v>
      </c>
      <c r="H386" s="112">
        <f>F386*10000/Population!B227/365</f>
        <v>3.1887763090419972</v>
      </c>
      <c r="I386" s="112"/>
    </row>
    <row r="387" spans="1:9" x14ac:dyDescent="0.25">
      <c r="A387">
        <v>2018</v>
      </c>
      <c r="B387" t="s">
        <v>116</v>
      </c>
      <c r="C387" t="s">
        <v>121</v>
      </c>
      <c r="D387">
        <v>1102</v>
      </c>
      <c r="E387">
        <v>31820.739999999969</v>
      </c>
      <c r="F387">
        <v>29570.382695507436</v>
      </c>
      <c r="G387" s="112">
        <v>3.1977906543217292</v>
      </c>
      <c r="H387" s="112">
        <f>F387*10000/Population!B228/365</f>
        <v>3.1977906543217292</v>
      </c>
      <c r="I387" s="112"/>
    </row>
    <row r="388" spans="1:9" x14ac:dyDescent="0.25">
      <c r="A388">
        <v>2018</v>
      </c>
      <c r="B388" t="s">
        <v>116</v>
      </c>
      <c r="C388" t="s">
        <v>122</v>
      </c>
      <c r="D388">
        <v>1437</v>
      </c>
      <c r="E388">
        <v>42444.369999999995</v>
      </c>
      <c r="F388">
        <v>39078.702163061454</v>
      </c>
      <c r="G388" s="112">
        <v>2.2097524603785068</v>
      </c>
      <c r="H388" s="112">
        <f>F388*10000/Population!B229/365</f>
        <v>2.2097524603785068</v>
      </c>
      <c r="I388" s="112"/>
    </row>
    <row r="389" spans="1:9" x14ac:dyDescent="0.25">
      <c r="A389">
        <v>2018</v>
      </c>
      <c r="B389" t="s">
        <v>116</v>
      </c>
      <c r="C389" t="s">
        <v>123</v>
      </c>
      <c r="D389">
        <v>8347</v>
      </c>
      <c r="E389">
        <v>235651.49999999834</v>
      </c>
      <c r="F389">
        <v>213889.01830282828</v>
      </c>
      <c r="G389" s="112">
        <v>5.9918415530874247</v>
      </c>
      <c r="H389" s="112">
        <f>F389*10000/Population!B230/365</f>
        <v>5.9918415530874247</v>
      </c>
      <c r="I389" s="112"/>
    </row>
    <row r="390" spans="1:9" x14ac:dyDescent="0.25">
      <c r="A390">
        <v>2018</v>
      </c>
      <c r="B390" t="s">
        <v>116</v>
      </c>
      <c r="C390" t="s">
        <v>124</v>
      </c>
      <c r="D390">
        <v>1095</v>
      </c>
      <c r="E390">
        <v>31036.559999999943</v>
      </c>
      <c r="F390">
        <v>28976.039933444212</v>
      </c>
      <c r="G390" s="112">
        <v>2.9463374459180116</v>
      </c>
      <c r="H390" s="112">
        <f>F390*10000/Population!B231/365</f>
        <v>2.9463374459180116</v>
      </c>
      <c r="I390" s="112"/>
    </row>
    <row r="391" spans="1:9" x14ac:dyDescent="0.25">
      <c r="A391">
        <v>2018</v>
      </c>
      <c r="B391" t="s">
        <v>116</v>
      </c>
      <c r="C391" t="s">
        <v>125</v>
      </c>
      <c r="D391">
        <v>5736</v>
      </c>
      <c r="E391">
        <v>166018.89000000004</v>
      </c>
      <c r="F391">
        <v>155341.93011647306</v>
      </c>
      <c r="G391" s="112">
        <v>7.8670264256167464</v>
      </c>
      <c r="H391" s="112">
        <f>F391*10000/Population!B232/365</f>
        <v>7.8670264256167464</v>
      </c>
      <c r="I391" s="112"/>
    </row>
    <row r="392" spans="1:9" x14ac:dyDescent="0.25">
      <c r="A392">
        <v>2018</v>
      </c>
      <c r="B392" t="s">
        <v>116</v>
      </c>
      <c r="C392" t="s">
        <v>126</v>
      </c>
      <c r="D392">
        <v>2666</v>
      </c>
      <c r="E392">
        <v>75587.330000000205</v>
      </c>
      <c r="F392">
        <v>68696.50582362726</v>
      </c>
      <c r="G392" s="112">
        <v>2.520065836991916</v>
      </c>
      <c r="H392" s="112">
        <f>F392*10000/Population!B233/365</f>
        <v>2.520065836991916</v>
      </c>
      <c r="I392" s="112"/>
    </row>
    <row r="393" spans="1:9" x14ac:dyDescent="0.25">
      <c r="A393">
        <v>2018</v>
      </c>
      <c r="B393" t="s">
        <v>116</v>
      </c>
      <c r="C393" t="s">
        <v>127</v>
      </c>
      <c r="D393">
        <v>24</v>
      </c>
      <c r="E393">
        <v>706.05</v>
      </c>
      <c r="F393">
        <v>670.88186356073209</v>
      </c>
      <c r="G393" s="112">
        <v>0.98575163729814186</v>
      </c>
      <c r="H393" s="112">
        <f>F393*10000/Population!B234/365</f>
        <v>0.98575163729814186</v>
      </c>
      <c r="I393" s="112"/>
    </row>
    <row r="394" spans="1:9" x14ac:dyDescent="0.25">
      <c r="A394">
        <v>2018</v>
      </c>
      <c r="B394" t="s">
        <v>116</v>
      </c>
      <c r="C394" t="s">
        <v>128</v>
      </c>
      <c r="D394">
        <v>172</v>
      </c>
      <c r="E394">
        <v>5084.260000000002</v>
      </c>
      <c r="F394">
        <v>4593.6772046589003</v>
      </c>
      <c r="G394" s="112">
        <v>6.6997162624782964</v>
      </c>
      <c r="H394" s="112">
        <f>F394*10000/Population!B235/365</f>
        <v>6.6997162624782964</v>
      </c>
      <c r="I394" s="112"/>
    </row>
    <row r="395" spans="1:9" x14ac:dyDescent="0.25">
      <c r="A395">
        <v>2018</v>
      </c>
      <c r="B395" t="s">
        <v>116</v>
      </c>
      <c r="C395" t="s">
        <v>129</v>
      </c>
      <c r="D395">
        <v>2217</v>
      </c>
      <c r="E395">
        <v>66966.900000000111</v>
      </c>
      <c r="F395">
        <v>61608.818635607167</v>
      </c>
      <c r="G395" s="112">
        <v>4.8449502544066156</v>
      </c>
      <c r="H395" s="112">
        <f>F395*10000/Population!B236/365</f>
        <v>4.8449502544066156</v>
      </c>
      <c r="I395" s="112"/>
    </row>
    <row r="396" spans="1:9" x14ac:dyDescent="0.25">
      <c r="A396">
        <v>2018</v>
      </c>
      <c r="B396" t="s">
        <v>116</v>
      </c>
      <c r="C396" t="s">
        <v>130</v>
      </c>
      <c r="D396">
        <v>59</v>
      </c>
      <c r="E396">
        <v>1871.1199999999994</v>
      </c>
      <c r="F396">
        <v>1652.2462562396006</v>
      </c>
      <c r="G396" s="112">
        <v>2.0116887707267428</v>
      </c>
      <c r="H396" s="112">
        <f>F396*10000/Population!B237/365</f>
        <v>2.0116887707267428</v>
      </c>
      <c r="I396" s="112"/>
    </row>
    <row r="397" spans="1:9" x14ac:dyDescent="0.25">
      <c r="A397">
        <v>2018</v>
      </c>
      <c r="B397" t="s">
        <v>131</v>
      </c>
      <c r="C397" t="s">
        <v>117</v>
      </c>
      <c r="D397">
        <v>1080</v>
      </c>
      <c r="E397">
        <v>76737.230000000025</v>
      </c>
      <c r="F397">
        <v>39839</v>
      </c>
      <c r="G397" s="112">
        <v>3.5422348533094294</v>
      </c>
      <c r="H397" s="112">
        <f>F397*10000/Population!B224/365</f>
        <v>3.5422348533094294</v>
      </c>
      <c r="I397" s="112"/>
    </row>
    <row r="398" spans="1:9" x14ac:dyDescent="0.25">
      <c r="A398">
        <v>2018</v>
      </c>
      <c r="B398" t="s">
        <v>131</v>
      </c>
      <c r="C398" t="s">
        <v>118</v>
      </c>
      <c r="D398">
        <v>341</v>
      </c>
      <c r="E398">
        <v>22752.51</v>
      </c>
      <c r="F398">
        <v>11878</v>
      </c>
      <c r="G398" s="112">
        <v>3.3819489683888282</v>
      </c>
      <c r="H398" s="112">
        <f>F398*10000/Population!B225/365</f>
        <v>3.3819489683888282</v>
      </c>
      <c r="I398" s="112"/>
    </row>
    <row r="399" spans="1:9" x14ac:dyDescent="0.25">
      <c r="A399">
        <v>2018</v>
      </c>
      <c r="B399" t="s">
        <v>131</v>
      </c>
      <c r="C399" t="s">
        <v>119</v>
      </c>
      <c r="D399">
        <v>1599</v>
      </c>
      <c r="E399">
        <v>80712.869999999952</v>
      </c>
      <c r="F399">
        <v>40273</v>
      </c>
      <c r="G399" s="112">
        <v>8.8011890226512666</v>
      </c>
      <c r="H399" s="112">
        <f>F399*10000/Population!B226/365</f>
        <v>8.8011890226512666</v>
      </c>
      <c r="I399" s="112"/>
    </row>
    <row r="400" spans="1:9" x14ac:dyDescent="0.25">
      <c r="A400">
        <v>2018</v>
      </c>
      <c r="B400" t="s">
        <v>131</v>
      </c>
      <c r="C400" t="s">
        <v>120</v>
      </c>
      <c r="D400">
        <v>920</v>
      </c>
      <c r="E400">
        <v>64326.879999999997</v>
      </c>
      <c r="F400">
        <v>32149</v>
      </c>
      <c r="G400" s="112">
        <v>2.864959391836198</v>
      </c>
      <c r="H400" s="112">
        <f>F400*10000/Population!B227/365</f>
        <v>2.864959391836198</v>
      </c>
      <c r="I400" s="112"/>
    </row>
    <row r="401" spans="1:9" x14ac:dyDescent="0.25">
      <c r="A401">
        <v>2018</v>
      </c>
      <c r="B401" t="s">
        <v>131</v>
      </c>
      <c r="C401" t="s">
        <v>121</v>
      </c>
      <c r="D401">
        <v>1013</v>
      </c>
      <c r="E401">
        <v>68761.719999999928</v>
      </c>
      <c r="F401">
        <v>34696</v>
      </c>
      <c r="G401" s="112">
        <v>3.7520834845063802</v>
      </c>
      <c r="H401" s="112">
        <f>F401*10000/Population!B228/365</f>
        <v>3.7520834845063802</v>
      </c>
      <c r="I401" s="112"/>
    </row>
    <row r="402" spans="1:9" x14ac:dyDescent="0.25">
      <c r="A402">
        <v>2018</v>
      </c>
      <c r="B402" t="s">
        <v>131</v>
      </c>
      <c r="C402" t="s">
        <v>122</v>
      </c>
      <c r="D402">
        <v>1437</v>
      </c>
      <c r="E402">
        <v>102228.07999999989</v>
      </c>
      <c r="F402">
        <v>53263</v>
      </c>
      <c r="G402" s="112">
        <v>3.0118207305357418</v>
      </c>
      <c r="H402" s="112">
        <f>F402*10000/Population!B229/365</f>
        <v>3.0118207305357418</v>
      </c>
      <c r="I402" s="112"/>
    </row>
    <row r="403" spans="1:9" x14ac:dyDescent="0.25">
      <c r="A403">
        <v>2018</v>
      </c>
      <c r="B403" t="s">
        <v>131</v>
      </c>
      <c r="C403" t="s">
        <v>123</v>
      </c>
      <c r="D403">
        <v>6072</v>
      </c>
      <c r="E403">
        <v>346344.37000000005</v>
      </c>
      <c r="F403">
        <v>171103</v>
      </c>
      <c r="G403" s="112">
        <v>4.7932431192254477</v>
      </c>
      <c r="H403" s="112">
        <f>F403*10000/Population!B230/365</f>
        <v>4.7932431192254477</v>
      </c>
      <c r="I403" s="112"/>
    </row>
    <row r="404" spans="1:9" x14ac:dyDescent="0.25">
      <c r="A404">
        <v>2018</v>
      </c>
      <c r="B404" t="s">
        <v>131</v>
      </c>
      <c r="C404" t="s">
        <v>124</v>
      </c>
      <c r="D404">
        <v>993</v>
      </c>
      <c r="E404">
        <v>67256.790000000037</v>
      </c>
      <c r="F404">
        <v>34260</v>
      </c>
      <c r="G404" s="112">
        <v>3.483620299012776</v>
      </c>
      <c r="H404" s="112">
        <f>F404*10000/Population!B231/365</f>
        <v>3.483620299012776</v>
      </c>
      <c r="I404" s="112"/>
    </row>
    <row r="405" spans="1:9" x14ac:dyDescent="0.25">
      <c r="A405">
        <v>2018</v>
      </c>
      <c r="B405" t="s">
        <v>131</v>
      </c>
      <c r="C405" t="s">
        <v>125</v>
      </c>
      <c r="D405">
        <v>3622</v>
      </c>
      <c r="E405">
        <v>273939.22000000032</v>
      </c>
      <c r="F405">
        <v>140629</v>
      </c>
      <c r="G405" s="112">
        <v>7.1219152380722077</v>
      </c>
      <c r="H405" s="112">
        <f>F405*10000/Population!B232/365</f>
        <v>7.1219152380722077</v>
      </c>
      <c r="I405" s="112"/>
    </row>
    <row r="406" spans="1:9" x14ac:dyDescent="0.25">
      <c r="A406">
        <v>2018</v>
      </c>
      <c r="B406" t="s">
        <v>131</v>
      </c>
      <c r="C406" t="s">
        <v>126</v>
      </c>
      <c r="D406">
        <v>4675</v>
      </c>
      <c r="E406">
        <v>315587.37000000005</v>
      </c>
      <c r="F406">
        <v>160310</v>
      </c>
      <c r="G406" s="112">
        <v>5.8808195480187937</v>
      </c>
      <c r="H406" s="112">
        <f>F406*10000/Population!B233/365</f>
        <v>5.8808195480187937</v>
      </c>
      <c r="I406" s="112"/>
    </row>
    <row r="407" spans="1:9" x14ac:dyDescent="0.25">
      <c r="A407">
        <v>2018</v>
      </c>
      <c r="B407" t="s">
        <v>131</v>
      </c>
      <c r="C407" t="s">
        <v>127</v>
      </c>
      <c r="D407">
        <v>62</v>
      </c>
      <c r="E407">
        <v>4964.7999999999993</v>
      </c>
      <c r="F407">
        <v>2573</v>
      </c>
      <c r="G407" s="112">
        <v>3.7806044559118046</v>
      </c>
      <c r="H407" s="112">
        <f>F407*10000/Population!B234/365</f>
        <v>3.7806044559118046</v>
      </c>
      <c r="I407" s="112"/>
    </row>
    <row r="408" spans="1:9" x14ac:dyDescent="0.25">
      <c r="A408">
        <v>2018</v>
      </c>
      <c r="B408" t="s">
        <v>131</v>
      </c>
      <c r="C408" t="s">
        <v>128</v>
      </c>
      <c r="D408">
        <v>17</v>
      </c>
      <c r="E408">
        <v>1255.43</v>
      </c>
      <c r="F408">
        <v>594</v>
      </c>
      <c r="G408" s="112">
        <v>0.86632805976788541</v>
      </c>
      <c r="H408" s="112">
        <f>F408*10000/Population!B235/365</f>
        <v>0.86632805976788541</v>
      </c>
      <c r="I408" s="112"/>
    </row>
    <row r="409" spans="1:9" x14ac:dyDescent="0.25">
      <c r="A409">
        <v>2018</v>
      </c>
      <c r="B409" t="s">
        <v>131</v>
      </c>
      <c r="C409" t="s">
        <v>129</v>
      </c>
      <c r="D409">
        <v>1734</v>
      </c>
      <c r="E409">
        <v>124903.01000000002</v>
      </c>
      <c r="F409">
        <v>63591</v>
      </c>
      <c r="G409" s="112">
        <v>5.0008300508120067</v>
      </c>
      <c r="H409" s="112">
        <f>F409*10000/Population!B236/365</f>
        <v>5.0008300508120067</v>
      </c>
      <c r="I409" s="112"/>
    </row>
    <row r="410" spans="1:9" x14ac:dyDescent="0.25">
      <c r="A410">
        <v>2018</v>
      </c>
      <c r="B410" t="s">
        <v>131</v>
      </c>
      <c r="C410" t="s">
        <v>130</v>
      </c>
      <c r="D410">
        <v>163</v>
      </c>
      <c r="E410">
        <v>11573.209999999997</v>
      </c>
      <c r="F410">
        <v>6011</v>
      </c>
      <c r="G410" s="112">
        <v>7.3186797398830903</v>
      </c>
      <c r="H410" s="112">
        <f>F410*10000/Population!B237/365</f>
        <v>7.3186797398830903</v>
      </c>
      <c r="I410" s="112"/>
    </row>
    <row r="411" spans="1:9" x14ac:dyDescent="0.25">
      <c r="A411">
        <v>2018</v>
      </c>
      <c r="B411" t="s">
        <v>132</v>
      </c>
      <c r="C411" t="s">
        <v>117</v>
      </c>
      <c r="D411">
        <v>9</v>
      </c>
      <c r="E411">
        <v>593.88</v>
      </c>
      <c r="F411">
        <v>196</v>
      </c>
      <c r="G411" s="112">
        <v>1.742709483793891E-2</v>
      </c>
      <c r="H411" s="112">
        <f>F411*10000/Population!B224/365</f>
        <v>1.742709483793891E-2</v>
      </c>
      <c r="I411" s="112"/>
    </row>
    <row r="412" spans="1:9" x14ac:dyDescent="0.25">
      <c r="A412">
        <v>2018</v>
      </c>
      <c r="B412" t="s">
        <v>132</v>
      </c>
      <c r="C412" t="s">
        <v>118</v>
      </c>
      <c r="D412">
        <v>1</v>
      </c>
      <c r="E412">
        <v>84.84</v>
      </c>
      <c r="F412">
        <v>28</v>
      </c>
      <c r="G412" s="112">
        <v>7.9722656267795233E-3</v>
      </c>
      <c r="H412" s="112">
        <f>F412*10000/Population!B225/365</f>
        <v>7.9722656267795233E-3</v>
      </c>
      <c r="I412" s="112"/>
    </row>
    <row r="413" spans="1:9" x14ac:dyDescent="0.25">
      <c r="A413">
        <v>2018</v>
      </c>
      <c r="B413" t="s">
        <v>132</v>
      </c>
      <c r="C413" t="s">
        <v>119</v>
      </c>
      <c r="D413">
        <v>19</v>
      </c>
      <c r="E413">
        <v>2163.42</v>
      </c>
      <c r="F413">
        <v>714</v>
      </c>
      <c r="G413" s="112">
        <v>0.15603627646743484</v>
      </c>
      <c r="H413" s="112">
        <f>F413*10000/Population!B226/365</f>
        <v>0.15603627646743484</v>
      </c>
      <c r="I413" s="112"/>
    </row>
    <row r="414" spans="1:9" x14ac:dyDescent="0.25">
      <c r="A414">
        <v>2018</v>
      </c>
      <c r="B414" t="s">
        <v>132</v>
      </c>
      <c r="C414" t="s">
        <v>120</v>
      </c>
      <c r="D414">
        <v>13</v>
      </c>
      <c r="E414">
        <v>1399.8600000000001</v>
      </c>
      <c r="F414">
        <v>462</v>
      </c>
      <c r="G414" s="112">
        <v>4.1171148061473872E-2</v>
      </c>
      <c r="H414" s="112">
        <f>F414*10000/Population!B227/365</f>
        <v>4.1171148061473872E-2</v>
      </c>
      <c r="I414" s="112"/>
    </row>
    <row r="415" spans="1:9" x14ac:dyDescent="0.25">
      <c r="A415">
        <v>2018</v>
      </c>
      <c r="B415" t="s">
        <v>132</v>
      </c>
      <c r="C415" t="s">
        <v>121</v>
      </c>
      <c r="D415">
        <v>4</v>
      </c>
      <c r="E415">
        <v>296.94</v>
      </c>
      <c r="F415">
        <v>98</v>
      </c>
      <c r="G415" s="112">
        <v>1.0597883948628813E-2</v>
      </c>
      <c r="H415" s="112">
        <f>F415*10000/Population!B228/365</f>
        <v>1.0597883948628813E-2</v>
      </c>
      <c r="I415" s="112"/>
    </row>
    <row r="416" spans="1:9" x14ac:dyDescent="0.25">
      <c r="A416">
        <v>2018</v>
      </c>
      <c r="B416" t="s">
        <v>132</v>
      </c>
      <c r="C416" t="s">
        <v>122</v>
      </c>
      <c r="D416">
        <v>11</v>
      </c>
      <c r="E416">
        <v>869.61</v>
      </c>
      <c r="F416">
        <v>287</v>
      </c>
      <c r="G416" s="112">
        <v>1.6228761986064582E-2</v>
      </c>
      <c r="H416" s="112">
        <f>F416*10000/Population!B229/365</f>
        <v>1.6228761986064582E-2</v>
      </c>
      <c r="I416" s="112"/>
    </row>
    <row r="417" spans="1:21" x14ac:dyDescent="0.25">
      <c r="A417">
        <v>2018</v>
      </c>
      <c r="B417" t="s">
        <v>132</v>
      </c>
      <c r="C417" t="s">
        <v>123</v>
      </c>
      <c r="D417">
        <v>20</v>
      </c>
      <c r="E417">
        <v>1548.33</v>
      </c>
      <c r="F417">
        <v>511</v>
      </c>
      <c r="G417" s="112">
        <v>1.431504552184476E-2</v>
      </c>
      <c r="H417" s="112">
        <f>F417*10000/Population!B230/365</f>
        <v>1.431504552184476E-2</v>
      </c>
      <c r="I417" s="112"/>
    </row>
    <row r="418" spans="1:21" x14ac:dyDescent="0.25">
      <c r="A418">
        <v>2018</v>
      </c>
      <c r="B418" t="s">
        <v>132</v>
      </c>
      <c r="C418" t="s">
        <v>124</v>
      </c>
      <c r="D418">
        <v>18</v>
      </c>
      <c r="E418">
        <v>1230.18</v>
      </c>
      <c r="F418">
        <v>406</v>
      </c>
      <c r="G418" s="112">
        <v>4.1282832498516844E-2</v>
      </c>
      <c r="H418" s="112">
        <f>F418*10000/Population!B231/365</f>
        <v>4.1282832498516844E-2</v>
      </c>
      <c r="I418" s="112"/>
    </row>
    <row r="419" spans="1:21" x14ac:dyDescent="0.25">
      <c r="A419">
        <v>2018</v>
      </c>
      <c r="B419" t="s">
        <v>132</v>
      </c>
      <c r="C419" t="s">
        <v>125</v>
      </c>
      <c r="D419">
        <v>11</v>
      </c>
      <c r="E419">
        <v>766.58999999999992</v>
      </c>
      <c r="F419">
        <v>253</v>
      </c>
      <c r="G419" s="112">
        <v>1.2812752385583831E-2</v>
      </c>
      <c r="H419" s="112">
        <f>F419*10000/Population!B232/365</f>
        <v>1.2812752385583831E-2</v>
      </c>
      <c r="I419" s="112"/>
    </row>
    <row r="420" spans="1:21" x14ac:dyDescent="0.25">
      <c r="A420">
        <v>2018</v>
      </c>
      <c r="B420" t="s">
        <v>132</v>
      </c>
      <c r="C420" t="s">
        <v>126</v>
      </c>
      <c r="D420">
        <v>11</v>
      </c>
      <c r="E420">
        <v>1484.7</v>
      </c>
      <c r="F420">
        <v>490</v>
      </c>
      <c r="G420" s="112">
        <v>1.7975182948844169E-2</v>
      </c>
      <c r="H420" s="112">
        <f>F420*10000/Population!B233/365</f>
        <v>1.7975182948844169E-2</v>
      </c>
      <c r="I420" s="112"/>
    </row>
    <row r="421" spans="1:21" x14ac:dyDescent="0.25">
      <c r="A421">
        <v>2018</v>
      </c>
      <c r="B421" t="s">
        <v>132</v>
      </c>
      <c r="C421" t="s">
        <v>127</v>
      </c>
      <c r="D421">
        <v>1</v>
      </c>
      <c r="E421">
        <v>42.42</v>
      </c>
      <c r="F421">
        <v>14</v>
      </c>
      <c r="G421" s="112">
        <v>2.0570719931117476E-2</v>
      </c>
      <c r="H421" s="112">
        <f>F421*10000/Population!B234/365</f>
        <v>2.0570719931117476E-2</v>
      </c>
      <c r="I421" s="112"/>
    </row>
    <row r="422" spans="1:21" x14ac:dyDescent="0.25">
      <c r="A422">
        <v>2018</v>
      </c>
      <c r="B422" t="s">
        <v>132</v>
      </c>
      <c r="C422" t="s">
        <v>128</v>
      </c>
      <c r="D422">
        <v>5</v>
      </c>
      <c r="E422">
        <v>381.78</v>
      </c>
      <c r="F422">
        <v>126</v>
      </c>
      <c r="G422" s="112">
        <v>0.18376655813258172</v>
      </c>
      <c r="H422" s="112">
        <f>F422*10000/Population!B235/365</f>
        <v>0.18376655813258172</v>
      </c>
      <c r="I422" s="112"/>
    </row>
    <row r="423" spans="1:21" x14ac:dyDescent="0.25">
      <c r="A423">
        <v>2018</v>
      </c>
      <c r="B423" t="s">
        <v>132</v>
      </c>
      <c r="C423" t="s">
        <v>129</v>
      </c>
      <c r="D423">
        <v>19</v>
      </c>
      <c r="E423">
        <v>1166.55</v>
      </c>
      <c r="F423">
        <v>385</v>
      </c>
      <c r="G423" s="112">
        <v>3.027660470133545E-2</v>
      </c>
      <c r="H423" s="112">
        <f>F423*10000/Population!B236/365</f>
        <v>3.027660470133545E-2</v>
      </c>
      <c r="I423" s="112"/>
    </row>
    <row r="424" spans="1:21" x14ac:dyDescent="0.25">
      <c r="A424">
        <v>2018</v>
      </c>
      <c r="B424" t="s">
        <v>132</v>
      </c>
      <c r="C424" t="s">
        <v>130</v>
      </c>
      <c r="D424">
        <v>1</v>
      </c>
      <c r="E424">
        <v>42.42</v>
      </c>
      <c r="F424">
        <v>14</v>
      </c>
      <c r="G424" s="112">
        <v>1.7045668999894074E-2</v>
      </c>
      <c r="H424" s="112">
        <f>F424*10000/Population!B237/365</f>
        <v>1.7045668999894074E-2</v>
      </c>
      <c r="I424" s="112"/>
    </row>
    <row r="425" spans="1:21" x14ac:dyDescent="0.25">
      <c r="A425">
        <v>2019</v>
      </c>
      <c r="B425" t="s">
        <v>116</v>
      </c>
      <c r="C425" t="s">
        <v>117</v>
      </c>
      <c r="D425">
        <v>2204</v>
      </c>
      <c r="E425">
        <v>76035.580000000133</v>
      </c>
      <c r="F425">
        <v>61207.48752079843</v>
      </c>
      <c r="G425" s="112">
        <v>5.44045688565798</v>
      </c>
      <c r="H425" s="112">
        <f>F425*10000/Population!B241/365</f>
        <v>5.44045688565798</v>
      </c>
      <c r="I425" s="112"/>
      <c r="K425" s="332" t="s">
        <v>116</v>
      </c>
      <c r="L425" s="332" t="s">
        <v>117</v>
      </c>
      <c r="M425" s="333">
        <v>2204</v>
      </c>
      <c r="N425" s="333">
        <v>76035.580000000133</v>
      </c>
      <c r="O425" s="333">
        <v>61207.48752079843</v>
      </c>
      <c r="Q425" t="b">
        <f t="shared" ref="Q425:Q466" si="0">K425=B425</f>
        <v>1</v>
      </c>
      <c r="R425" t="b">
        <f t="shared" ref="R425:R466" si="1">L425=C425</f>
        <v>1</v>
      </c>
      <c r="S425" t="b">
        <f t="shared" ref="S425:S466" si="2">M425=D425</f>
        <v>1</v>
      </c>
      <c r="T425" t="b">
        <f t="shared" ref="T425:T466" si="3">N425=E425</f>
        <v>1</v>
      </c>
      <c r="U425" t="b">
        <f t="shared" ref="U425:U466" si="4">O425=F425</f>
        <v>1</v>
      </c>
    </row>
    <row r="426" spans="1:21" x14ac:dyDescent="0.25">
      <c r="A426">
        <v>2019</v>
      </c>
      <c r="B426" t="s">
        <v>116</v>
      </c>
      <c r="C426" t="s">
        <v>118</v>
      </c>
      <c r="D426">
        <v>566</v>
      </c>
      <c r="E426">
        <v>14965.779999999993</v>
      </c>
      <c r="F426">
        <v>12679.534109816974</v>
      </c>
      <c r="G426" s="112">
        <v>3.6003243562279805</v>
      </c>
      <c r="H426" s="112">
        <f>F426*10000/Population!B242/365</f>
        <v>3.6003243562279805</v>
      </c>
      <c r="I426" s="112"/>
      <c r="K426" s="332" t="s">
        <v>116</v>
      </c>
      <c r="L426" s="332" t="s">
        <v>118</v>
      </c>
      <c r="M426" s="333">
        <v>566</v>
      </c>
      <c r="N426" s="333">
        <v>14965.779999999993</v>
      </c>
      <c r="O426" s="333">
        <v>12679.534109816974</v>
      </c>
      <c r="Q426" t="b">
        <f t="shared" si="0"/>
        <v>1</v>
      </c>
      <c r="R426" t="b">
        <f t="shared" si="1"/>
        <v>1</v>
      </c>
      <c r="S426" t="b">
        <f t="shared" si="2"/>
        <v>1</v>
      </c>
      <c r="T426" t="b">
        <f t="shared" si="3"/>
        <v>1</v>
      </c>
      <c r="U426" t="b">
        <f t="shared" si="4"/>
        <v>1</v>
      </c>
    </row>
    <row r="427" spans="1:21" x14ac:dyDescent="0.25">
      <c r="A427">
        <v>2019</v>
      </c>
      <c r="B427" t="s">
        <v>116</v>
      </c>
      <c r="C427" t="s">
        <v>119</v>
      </c>
      <c r="D427">
        <v>582</v>
      </c>
      <c r="E427">
        <v>16661.530000000006</v>
      </c>
      <c r="F427">
        <v>13715.806988352746</v>
      </c>
      <c r="G427" s="112">
        <v>2.9914385308315952</v>
      </c>
      <c r="H427" s="112">
        <f>F427*10000/Population!B243/365</f>
        <v>2.9914385308315952</v>
      </c>
      <c r="I427" s="112"/>
      <c r="K427" s="332" t="s">
        <v>116</v>
      </c>
      <c r="L427" s="332" t="s">
        <v>119</v>
      </c>
      <c r="M427" s="333">
        <v>582</v>
      </c>
      <c r="N427" s="333">
        <v>16661.530000000006</v>
      </c>
      <c r="O427" s="333">
        <v>13715.806988352746</v>
      </c>
      <c r="Q427" t="b">
        <f t="shared" si="0"/>
        <v>1</v>
      </c>
      <c r="R427" t="b">
        <f t="shared" si="1"/>
        <v>1</v>
      </c>
      <c r="S427" t="b">
        <f t="shared" si="2"/>
        <v>1</v>
      </c>
      <c r="T427" t="b">
        <f t="shared" si="3"/>
        <v>1</v>
      </c>
      <c r="U427" t="b">
        <f t="shared" si="4"/>
        <v>1</v>
      </c>
    </row>
    <row r="428" spans="1:21" x14ac:dyDescent="0.25">
      <c r="A428">
        <v>2019</v>
      </c>
      <c r="B428" t="s">
        <v>116</v>
      </c>
      <c r="C428" t="s">
        <v>120</v>
      </c>
      <c r="D428">
        <v>1267</v>
      </c>
      <c r="E428">
        <v>44312.690000000061</v>
      </c>
      <c r="F428">
        <v>35737.271214642184</v>
      </c>
      <c r="G428" s="112">
        <v>3.1686396706422078</v>
      </c>
      <c r="H428" s="112">
        <f>F428*10000/Population!B244/365</f>
        <v>3.1686396706422078</v>
      </c>
      <c r="I428" s="112"/>
      <c r="K428" s="332" t="s">
        <v>116</v>
      </c>
      <c r="L428" s="332" t="s">
        <v>120</v>
      </c>
      <c r="M428" s="333">
        <v>1267</v>
      </c>
      <c r="N428" s="333">
        <v>44312.690000000061</v>
      </c>
      <c r="O428" s="333">
        <v>35737.271214642184</v>
      </c>
      <c r="Q428" t="b">
        <f t="shared" si="0"/>
        <v>1</v>
      </c>
      <c r="R428" t="b">
        <f t="shared" si="1"/>
        <v>1</v>
      </c>
      <c r="S428" t="b">
        <f t="shared" si="2"/>
        <v>1</v>
      </c>
      <c r="T428" t="b">
        <f t="shared" si="3"/>
        <v>1</v>
      </c>
      <c r="U428" t="b">
        <f t="shared" si="4"/>
        <v>1</v>
      </c>
    </row>
    <row r="429" spans="1:21" x14ac:dyDescent="0.25">
      <c r="A429">
        <v>2019</v>
      </c>
      <c r="B429" t="s">
        <v>116</v>
      </c>
      <c r="C429" t="s">
        <v>121</v>
      </c>
      <c r="D429">
        <v>933</v>
      </c>
      <c r="E429">
        <v>29920.369999999977</v>
      </c>
      <c r="F429">
        <v>24736.605657237895</v>
      </c>
      <c r="G429" s="112">
        <v>2.6664380362597906</v>
      </c>
      <c r="H429" s="112">
        <f>F429*10000/Population!B245/365</f>
        <v>2.6664380362597906</v>
      </c>
      <c r="I429" s="112"/>
      <c r="K429" s="332" t="s">
        <v>116</v>
      </c>
      <c r="L429" s="332" t="s">
        <v>121</v>
      </c>
      <c r="M429" s="333">
        <v>933</v>
      </c>
      <c r="N429" s="333">
        <v>29920.369999999977</v>
      </c>
      <c r="O429" s="333">
        <v>24736.605657237895</v>
      </c>
      <c r="Q429" t="b">
        <f t="shared" si="0"/>
        <v>1</v>
      </c>
      <c r="R429" t="b">
        <f t="shared" si="1"/>
        <v>1</v>
      </c>
      <c r="S429" t="b">
        <f t="shared" si="2"/>
        <v>1</v>
      </c>
      <c r="T429" t="b">
        <f t="shared" si="3"/>
        <v>1</v>
      </c>
      <c r="U429" t="b">
        <f t="shared" si="4"/>
        <v>1</v>
      </c>
    </row>
    <row r="430" spans="1:21" x14ac:dyDescent="0.25">
      <c r="A430">
        <v>2019</v>
      </c>
      <c r="B430" t="s">
        <v>116</v>
      </c>
      <c r="C430" t="s">
        <v>122</v>
      </c>
      <c r="D430">
        <v>1418</v>
      </c>
      <c r="E430">
        <v>47015.420000000107</v>
      </c>
      <c r="F430">
        <v>39076.871880199556</v>
      </c>
      <c r="G430" s="112">
        <v>2.2068932576837468</v>
      </c>
      <c r="H430" s="112">
        <f>F430*10000/Population!B246/365</f>
        <v>2.2068932576837468</v>
      </c>
      <c r="I430" s="112"/>
      <c r="K430" s="332" t="s">
        <v>116</v>
      </c>
      <c r="L430" s="332" t="s">
        <v>122</v>
      </c>
      <c r="M430" s="333">
        <v>1418</v>
      </c>
      <c r="N430" s="333">
        <v>47015.420000000107</v>
      </c>
      <c r="O430" s="333">
        <v>39076.871880199556</v>
      </c>
      <c r="Q430" t="b">
        <f t="shared" si="0"/>
        <v>1</v>
      </c>
      <c r="R430" t="b">
        <f t="shared" si="1"/>
        <v>1</v>
      </c>
      <c r="S430" t="b">
        <f t="shared" si="2"/>
        <v>1</v>
      </c>
      <c r="T430" t="b">
        <f t="shared" si="3"/>
        <v>1</v>
      </c>
      <c r="U430" t="b">
        <f t="shared" si="4"/>
        <v>1</v>
      </c>
    </row>
    <row r="431" spans="1:21" x14ac:dyDescent="0.25">
      <c r="A431">
        <v>2019</v>
      </c>
      <c r="B431" t="s">
        <v>116</v>
      </c>
      <c r="C431" t="s">
        <v>123</v>
      </c>
      <c r="D431">
        <v>9249</v>
      </c>
      <c r="E431">
        <v>293730.82999999583</v>
      </c>
      <c r="F431">
        <v>237014.30948419217</v>
      </c>
      <c r="G431" s="112">
        <v>6.5923354648708603</v>
      </c>
      <c r="H431" s="112">
        <f>F431*10000/Population!B247/365</f>
        <v>6.5923354648708603</v>
      </c>
      <c r="I431" s="112"/>
      <c r="K431" s="332" t="s">
        <v>116</v>
      </c>
      <c r="L431" s="332" t="s">
        <v>123</v>
      </c>
      <c r="M431" s="333">
        <v>9249</v>
      </c>
      <c r="N431" s="333">
        <v>293730.82999999583</v>
      </c>
      <c r="O431" s="333">
        <v>237014.30948419217</v>
      </c>
      <c r="Q431" t="b">
        <f t="shared" si="0"/>
        <v>1</v>
      </c>
      <c r="R431" t="b">
        <f t="shared" si="1"/>
        <v>1</v>
      </c>
      <c r="S431" t="b">
        <f t="shared" si="2"/>
        <v>1</v>
      </c>
      <c r="T431" t="b">
        <f t="shared" si="3"/>
        <v>1</v>
      </c>
      <c r="U431" t="b">
        <f t="shared" si="4"/>
        <v>1</v>
      </c>
    </row>
    <row r="432" spans="1:21" x14ac:dyDescent="0.25">
      <c r="A432">
        <v>2019</v>
      </c>
      <c r="B432" t="s">
        <v>116</v>
      </c>
      <c r="C432" t="s">
        <v>124</v>
      </c>
      <c r="D432">
        <v>1136</v>
      </c>
      <c r="E432">
        <v>35488.710000000043</v>
      </c>
      <c r="F432">
        <v>28780.865224625519</v>
      </c>
      <c r="G432" s="112">
        <v>2.9230527193602871</v>
      </c>
      <c r="H432" s="112">
        <f>F432*10000/Population!B248/365</f>
        <v>2.9230527193602871</v>
      </c>
      <c r="I432" s="112"/>
      <c r="K432" s="332" t="s">
        <v>116</v>
      </c>
      <c r="L432" s="332" t="s">
        <v>124</v>
      </c>
      <c r="M432" s="333">
        <v>1136</v>
      </c>
      <c r="N432" s="333">
        <v>35488.710000000043</v>
      </c>
      <c r="O432" s="333">
        <v>28780.865224625519</v>
      </c>
      <c r="Q432" t="b">
        <f t="shared" si="0"/>
        <v>1</v>
      </c>
      <c r="R432" t="b">
        <f t="shared" si="1"/>
        <v>1</v>
      </c>
      <c r="S432" t="b">
        <f t="shared" si="2"/>
        <v>1</v>
      </c>
      <c r="T432" t="b">
        <f t="shared" si="3"/>
        <v>1</v>
      </c>
      <c r="U432" t="b">
        <f t="shared" si="4"/>
        <v>1</v>
      </c>
    </row>
    <row r="433" spans="1:21" x14ac:dyDescent="0.25">
      <c r="A433">
        <v>2019</v>
      </c>
      <c r="B433" t="s">
        <v>116</v>
      </c>
      <c r="C433" t="s">
        <v>125</v>
      </c>
      <c r="D433">
        <v>5761</v>
      </c>
      <c r="E433">
        <v>188345.16999999859</v>
      </c>
      <c r="F433">
        <v>154765.89018302906</v>
      </c>
      <c r="G433" s="112">
        <v>7.8028051762971362</v>
      </c>
      <c r="H433" s="112">
        <f>F433*10000/Population!B249/365</f>
        <v>7.8028051762971362</v>
      </c>
      <c r="I433" s="112"/>
      <c r="K433" s="332" t="s">
        <v>116</v>
      </c>
      <c r="L433" s="332" t="s">
        <v>125</v>
      </c>
      <c r="M433" s="333">
        <v>5761</v>
      </c>
      <c r="N433" s="333">
        <v>188345.16999999859</v>
      </c>
      <c r="O433" s="333">
        <v>154765.89018302906</v>
      </c>
      <c r="Q433" t="b">
        <f t="shared" si="0"/>
        <v>1</v>
      </c>
      <c r="R433" t="b">
        <f t="shared" si="1"/>
        <v>1</v>
      </c>
      <c r="S433" t="b">
        <f t="shared" si="2"/>
        <v>1</v>
      </c>
      <c r="T433" t="b">
        <f t="shared" si="3"/>
        <v>1</v>
      </c>
      <c r="U433" t="b">
        <f t="shared" si="4"/>
        <v>1</v>
      </c>
    </row>
    <row r="434" spans="1:21" x14ac:dyDescent="0.25">
      <c r="A434">
        <v>2019</v>
      </c>
      <c r="B434" t="s">
        <v>116</v>
      </c>
      <c r="C434" t="s">
        <v>126</v>
      </c>
      <c r="D434">
        <v>3284</v>
      </c>
      <c r="E434">
        <v>101095.08000000032</v>
      </c>
      <c r="F434">
        <v>81532.945091514412</v>
      </c>
      <c r="G434" s="112">
        <v>2.9572145391449141</v>
      </c>
      <c r="H434" s="112">
        <f>F434*10000/Population!B250/365</f>
        <v>2.9572145391449141</v>
      </c>
      <c r="I434" s="112"/>
      <c r="K434" s="332" t="s">
        <v>116</v>
      </c>
      <c r="L434" s="332" t="s">
        <v>126</v>
      </c>
      <c r="M434" s="333">
        <v>3284</v>
      </c>
      <c r="N434" s="333">
        <v>101095.08000000032</v>
      </c>
      <c r="O434" s="333">
        <v>81532.945091514412</v>
      </c>
      <c r="Q434" t="b">
        <f t="shared" si="0"/>
        <v>1</v>
      </c>
      <c r="R434" t="b">
        <f t="shared" si="1"/>
        <v>1</v>
      </c>
      <c r="S434" t="b">
        <f t="shared" si="2"/>
        <v>1</v>
      </c>
      <c r="T434" t="b">
        <f t="shared" si="3"/>
        <v>1</v>
      </c>
      <c r="U434" t="b">
        <f t="shared" si="4"/>
        <v>1</v>
      </c>
    </row>
    <row r="435" spans="1:21" x14ac:dyDescent="0.25">
      <c r="A435">
        <v>2019</v>
      </c>
      <c r="B435" t="s">
        <v>116</v>
      </c>
      <c r="C435" t="s">
        <v>127</v>
      </c>
      <c r="D435">
        <v>26</v>
      </c>
      <c r="E435">
        <v>909.95999999999992</v>
      </c>
      <c r="F435">
        <v>712.81198003327791</v>
      </c>
      <c r="G435" s="112">
        <v>1.0450072422612091</v>
      </c>
      <c r="H435" s="112">
        <f>F435*10000/Population!B251/365</f>
        <v>1.0450072422612091</v>
      </c>
      <c r="I435" s="112"/>
      <c r="K435" s="332" t="s">
        <v>116</v>
      </c>
      <c r="L435" s="332" t="s">
        <v>127</v>
      </c>
      <c r="M435" s="333">
        <v>26</v>
      </c>
      <c r="N435" s="333">
        <v>909.95999999999992</v>
      </c>
      <c r="O435" s="333">
        <v>712.81198003327791</v>
      </c>
      <c r="Q435" t="b">
        <f t="shared" si="0"/>
        <v>1</v>
      </c>
      <c r="R435" t="b">
        <f t="shared" si="1"/>
        <v>1</v>
      </c>
      <c r="S435" t="b">
        <f t="shared" si="2"/>
        <v>1</v>
      </c>
      <c r="T435" t="b">
        <f t="shared" si="3"/>
        <v>1</v>
      </c>
      <c r="U435" t="b">
        <f t="shared" si="4"/>
        <v>1</v>
      </c>
    </row>
    <row r="436" spans="1:21" x14ac:dyDescent="0.25">
      <c r="A436">
        <v>2019</v>
      </c>
      <c r="B436" t="s">
        <v>116</v>
      </c>
      <c r="C436" t="s">
        <v>128</v>
      </c>
      <c r="D436">
        <v>148</v>
      </c>
      <c r="E436">
        <v>4925.5</v>
      </c>
      <c r="F436">
        <v>3974.0432612312807</v>
      </c>
      <c r="G436" s="112">
        <v>5.815505692125857</v>
      </c>
      <c r="H436" s="112">
        <f>F436*10000/Population!B252/365</f>
        <v>5.815505692125857</v>
      </c>
      <c r="I436" s="112"/>
      <c r="K436" s="332" t="s">
        <v>116</v>
      </c>
      <c r="L436" s="332" t="s">
        <v>128</v>
      </c>
      <c r="M436" s="333">
        <v>148</v>
      </c>
      <c r="N436" s="333">
        <v>4925.5</v>
      </c>
      <c r="O436" s="333">
        <v>3974.0432612312807</v>
      </c>
      <c r="Q436" t="b">
        <f t="shared" si="0"/>
        <v>1</v>
      </c>
      <c r="R436" t="b">
        <f t="shared" si="1"/>
        <v>1</v>
      </c>
      <c r="S436" t="b">
        <f t="shared" si="2"/>
        <v>1</v>
      </c>
      <c r="T436" t="b">
        <f t="shared" si="3"/>
        <v>1</v>
      </c>
      <c r="U436" t="b">
        <f t="shared" si="4"/>
        <v>1</v>
      </c>
    </row>
    <row r="437" spans="1:21" x14ac:dyDescent="0.25">
      <c r="A437">
        <v>2019</v>
      </c>
      <c r="B437" t="s">
        <v>116</v>
      </c>
      <c r="C437" t="s">
        <v>129</v>
      </c>
      <c r="D437">
        <v>2020</v>
      </c>
      <c r="E437">
        <v>68510.450000000172</v>
      </c>
      <c r="F437">
        <v>55678.369384359299</v>
      </c>
      <c r="G437" s="112">
        <v>4.3601291306627781</v>
      </c>
      <c r="H437" s="112">
        <f>F437*10000/Population!B253/365</f>
        <v>4.3601291306627781</v>
      </c>
      <c r="I437" s="112"/>
      <c r="K437" s="332" t="s">
        <v>116</v>
      </c>
      <c r="L437" s="332" t="s">
        <v>129</v>
      </c>
      <c r="M437" s="333">
        <v>2020</v>
      </c>
      <c r="N437" s="333">
        <v>68510.450000000172</v>
      </c>
      <c r="O437" s="333">
        <v>55678.369384359299</v>
      </c>
      <c r="Q437" t="b">
        <f t="shared" si="0"/>
        <v>1</v>
      </c>
      <c r="R437" t="b">
        <f t="shared" si="1"/>
        <v>1</v>
      </c>
      <c r="S437" t="b">
        <f t="shared" si="2"/>
        <v>1</v>
      </c>
      <c r="T437" t="b">
        <f t="shared" si="3"/>
        <v>1</v>
      </c>
      <c r="U437" t="b">
        <f t="shared" si="4"/>
        <v>1</v>
      </c>
    </row>
    <row r="438" spans="1:21" x14ac:dyDescent="0.25">
      <c r="A438">
        <v>2019</v>
      </c>
      <c r="B438" t="s">
        <v>116</v>
      </c>
      <c r="C438" t="s">
        <v>130</v>
      </c>
      <c r="D438">
        <v>80</v>
      </c>
      <c r="E438">
        <v>2787.8900000000003</v>
      </c>
      <c r="F438">
        <v>2212.3128119800335</v>
      </c>
      <c r="G438" s="112">
        <v>2.6979128423956733</v>
      </c>
      <c r="H438" s="112">
        <f>F438*10000/Population!B254/365</f>
        <v>2.6979128423956733</v>
      </c>
      <c r="I438" s="112"/>
      <c r="K438" s="332" t="s">
        <v>116</v>
      </c>
      <c r="L438" s="332" t="s">
        <v>130</v>
      </c>
      <c r="M438" s="333">
        <v>80</v>
      </c>
      <c r="N438" s="333">
        <v>2787.8900000000003</v>
      </c>
      <c r="O438" s="333">
        <v>2212.3128119800335</v>
      </c>
      <c r="Q438" t="b">
        <f t="shared" si="0"/>
        <v>1</v>
      </c>
      <c r="R438" t="b">
        <f t="shared" si="1"/>
        <v>1</v>
      </c>
      <c r="S438" t="b">
        <f t="shared" si="2"/>
        <v>1</v>
      </c>
      <c r="T438" t="b">
        <f t="shared" si="3"/>
        <v>1</v>
      </c>
      <c r="U438" t="b">
        <f t="shared" si="4"/>
        <v>1</v>
      </c>
    </row>
    <row r="439" spans="1:21" x14ac:dyDescent="0.25">
      <c r="A439">
        <v>2019</v>
      </c>
      <c r="B439" t="s">
        <v>131</v>
      </c>
      <c r="C439" t="s">
        <v>148</v>
      </c>
      <c r="D439">
        <v>1</v>
      </c>
      <c r="E439">
        <v>8.92</v>
      </c>
      <c r="F439">
        <v>4</v>
      </c>
      <c r="H439" s="112"/>
      <c r="I439" s="112"/>
      <c r="K439" s="332" t="s">
        <v>131</v>
      </c>
      <c r="L439" s="332" t="s">
        <v>148</v>
      </c>
      <c r="M439" s="333">
        <v>1</v>
      </c>
      <c r="N439" s="333">
        <v>8.92</v>
      </c>
      <c r="O439" s="333">
        <v>4</v>
      </c>
      <c r="Q439" t="b">
        <f t="shared" si="0"/>
        <v>1</v>
      </c>
      <c r="R439" t="b">
        <f t="shared" si="1"/>
        <v>1</v>
      </c>
      <c r="S439" t="b">
        <f t="shared" si="2"/>
        <v>1</v>
      </c>
      <c r="T439" t="b">
        <f t="shared" si="3"/>
        <v>1</v>
      </c>
      <c r="U439" t="b">
        <f t="shared" si="4"/>
        <v>1</v>
      </c>
    </row>
    <row r="440" spans="1:21" x14ac:dyDescent="0.25">
      <c r="A440">
        <v>2019</v>
      </c>
      <c r="B440" t="s">
        <v>131</v>
      </c>
      <c r="C440" t="s">
        <v>117</v>
      </c>
      <c r="D440">
        <v>1048</v>
      </c>
      <c r="E440">
        <v>80142.219999999987</v>
      </c>
      <c r="F440">
        <v>38016</v>
      </c>
      <c r="G440" s="112">
        <v>3.379070393877782</v>
      </c>
      <c r="H440" s="112">
        <f>F440*10000/Population!B241/365</f>
        <v>3.379070393877782</v>
      </c>
      <c r="I440" s="112"/>
      <c r="K440" s="332" t="s">
        <v>131</v>
      </c>
      <c r="L440" s="332" t="s">
        <v>117</v>
      </c>
      <c r="M440" s="333">
        <v>1048</v>
      </c>
      <c r="N440" s="333">
        <v>80142.219999999987</v>
      </c>
      <c r="O440" s="333">
        <v>38016</v>
      </c>
      <c r="Q440" t="b">
        <f t="shared" si="0"/>
        <v>1</v>
      </c>
      <c r="R440" t="b">
        <f t="shared" si="1"/>
        <v>1</v>
      </c>
      <c r="S440" t="b">
        <f t="shared" si="2"/>
        <v>1</v>
      </c>
      <c r="T440" t="b">
        <f t="shared" si="3"/>
        <v>1</v>
      </c>
      <c r="U440" t="b">
        <f t="shared" si="4"/>
        <v>1</v>
      </c>
    </row>
    <row r="441" spans="1:21" x14ac:dyDescent="0.25">
      <c r="A441">
        <v>2019</v>
      </c>
      <c r="B441" t="s">
        <v>131</v>
      </c>
      <c r="C441" t="s">
        <v>118</v>
      </c>
      <c r="D441">
        <v>359</v>
      </c>
      <c r="E441">
        <v>26656.120000000003</v>
      </c>
      <c r="F441">
        <v>12706</v>
      </c>
      <c r="G441" s="112">
        <v>3.6078392844745499</v>
      </c>
      <c r="H441" s="112">
        <f>F441*10000/Population!B242/365</f>
        <v>3.6078392844745499</v>
      </c>
      <c r="I441" s="112"/>
      <c r="K441" s="332" t="s">
        <v>131</v>
      </c>
      <c r="L441" s="332" t="s">
        <v>118</v>
      </c>
      <c r="M441" s="333">
        <v>359</v>
      </c>
      <c r="N441" s="333">
        <v>26656.120000000003</v>
      </c>
      <c r="O441" s="333">
        <v>12706</v>
      </c>
      <c r="Q441" t="b">
        <f t="shared" si="0"/>
        <v>1</v>
      </c>
      <c r="R441" t="b">
        <f t="shared" si="1"/>
        <v>1</v>
      </c>
      <c r="S441" t="b">
        <f t="shared" si="2"/>
        <v>1</v>
      </c>
      <c r="T441" t="b">
        <f t="shared" si="3"/>
        <v>1</v>
      </c>
      <c r="U441" t="b">
        <f t="shared" si="4"/>
        <v>1</v>
      </c>
    </row>
    <row r="442" spans="1:21" x14ac:dyDescent="0.25">
      <c r="A442">
        <v>2019</v>
      </c>
      <c r="B442" t="s">
        <v>131</v>
      </c>
      <c r="C442" t="s">
        <v>119</v>
      </c>
      <c r="D442">
        <v>1650</v>
      </c>
      <c r="E442">
        <v>88363.6700000001</v>
      </c>
      <c r="F442">
        <v>41556</v>
      </c>
      <c r="G442" s="112">
        <v>9.0634273063773652</v>
      </c>
      <c r="H442" s="112">
        <f>F442*10000/Population!B243/365</f>
        <v>9.0634273063773652</v>
      </c>
      <c r="I442" s="112"/>
      <c r="K442" s="332" t="s">
        <v>131</v>
      </c>
      <c r="L442" s="332" t="s">
        <v>119</v>
      </c>
      <c r="M442" s="333">
        <v>1650</v>
      </c>
      <c r="N442" s="333">
        <v>88363.6700000001</v>
      </c>
      <c r="O442" s="333">
        <v>41556</v>
      </c>
      <c r="Q442" t="b">
        <f t="shared" si="0"/>
        <v>1</v>
      </c>
      <c r="R442" t="b">
        <f t="shared" si="1"/>
        <v>1</v>
      </c>
      <c r="S442" t="b">
        <f t="shared" si="2"/>
        <v>1</v>
      </c>
      <c r="T442" t="b">
        <f t="shared" si="3"/>
        <v>1</v>
      </c>
      <c r="U442" t="b">
        <f t="shared" si="4"/>
        <v>1</v>
      </c>
    </row>
    <row r="443" spans="1:21" x14ac:dyDescent="0.25">
      <c r="A443">
        <v>2019</v>
      </c>
      <c r="B443" t="s">
        <v>131</v>
      </c>
      <c r="C443" t="s">
        <v>120</v>
      </c>
      <c r="D443">
        <v>952</v>
      </c>
      <c r="E443">
        <v>73199.200000000055</v>
      </c>
      <c r="F443">
        <v>33924</v>
      </c>
      <c r="G443" s="112">
        <v>3.0078662565267305</v>
      </c>
      <c r="H443" s="112">
        <f>F443*10000/Population!B244/365</f>
        <v>3.0078662565267305</v>
      </c>
      <c r="I443" s="112"/>
      <c r="K443" s="332" t="s">
        <v>131</v>
      </c>
      <c r="L443" s="332" t="s">
        <v>120</v>
      </c>
      <c r="M443" s="333">
        <v>952</v>
      </c>
      <c r="N443" s="333">
        <v>73199.200000000055</v>
      </c>
      <c r="O443" s="333">
        <v>33924</v>
      </c>
      <c r="Q443" t="b">
        <f t="shared" si="0"/>
        <v>1</v>
      </c>
      <c r="R443" t="b">
        <f t="shared" si="1"/>
        <v>1</v>
      </c>
      <c r="S443" t="b">
        <f t="shared" si="2"/>
        <v>1</v>
      </c>
      <c r="T443" t="b">
        <f t="shared" si="3"/>
        <v>1</v>
      </c>
      <c r="U443" t="b">
        <f t="shared" si="4"/>
        <v>1</v>
      </c>
    </row>
    <row r="444" spans="1:21" x14ac:dyDescent="0.25">
      <c r="A444">
        <v>2019</v>
      </c>
      <c r="B444" t="s">
        <v>131</v>
      </c>
      <c r="C444" t="s">
        <v>121</v>
      </c>
      <c r="D444">
        <v>949</v>
      </c>
      <c r="E444">
        <v>70760.47000000003</v>
      </c>
      <c r="F444">
        <v>33562</v>
      </c>
      <c r="G444" s="112">
        <v>3.6177555891451161</v>
      </c>
      <c r="H444" s="112">
        <f>F444*10000/Population!B245/365</f>
        <v>3.6177555891451161</v>
      </c>
      <c r="I444" s="112"/>
      <c r="K444" s="332" t="s">
        <v>131</v>
      </c>
      <c r="L444" s="332" t="s">
        <v>121</v>
      </c>
      <c r="M444" s="333">
        <v>949</v>
      </c>
      <c r="N444" s="333">
        <v>70760.47000000003</v>
      </c>
      <c r="O444" s="333">
        <v>33562</v>
      </c>
      <c r="Q444" t="b">
        <f t="shared" si="0"/>
        <v>1</v>
      </c>
      <c r="R444" t="b">
        <f t="shared" si="1"/>
        <v>1</v>
      </c>
      <c r="S444" t="b">
        <f t="shared" si="2"/>
        <v>1</v>
      </c>
      <c r="T444" t="b">
        <f t="shared" si="3"/>
        <v>1</v>
      </c>
      <c r="U444" t="b">
        <f t="shared" si="4"/>
        <v>1</v>
      </c>
    </row>
    <row r="445" spans="1:21" x14ac:dyDescent="0.25">
      <c r="A445">
        <v>2019</v>
      </c>
      <c r="B445" t="s">
        <v>131</v>
      </c>
      <c r="C445" t="s">
        <v>122</v>
      </c>
      <c r="D445">
        <v>1486</v>
      </c>
      <c r="E445">
        <v>115537.48000000008</v>
      </c>
      <c r="F445">
        <v>55251</v>
      </c>
      <c r="G445" s="112">
        <v>3.1203382848581791</v>
      </c>
      <c r="H445" s="112">
        <f>F445*10000/Population!B246/365</f>
        <v>3.1203382848581791</v>
      </c>
      <c r="I445" s="112"/>
      <c r="K445" s="332" t="s">
        <v>131</v>
      </c>
      <c r="L445" s="332" t="s">
        <v>122</v>
      </c>
      <c r="M445" s="333">
        <v>1486</v>
      </c>
      <c r="N445" s="333">
        <v>115537.48000000008</v>
      </c>
      <c r="O445" s="333">
        <v>55251</v>
      </c>
      <c r="Q445" t="b">
        <f t="shared" si="0"/>
        <v>1</v>
      </c>
      <c r="R445" t="b">
        <f t="shared" si="1"/>
        <v>1</v>
      </c>
      <c r="S445" t="b">
        <f t="shared" si="2"/>
        <v>1</v>
      </c>
      <c r="T445" t="b">
        <f t="shared" si="3"/>
        <v>1</v>
      </c>
      <c r="U445" t="b">
        <f t="shared" si="4"/>
        <v>1</v>
      </c>
    </row>
    <row r="446" spans="1:21" x14ac:dyDescent="0.25">
      <c r="A446">
        <v>2019</v>
      </c>
      <c r="B446" t="s">
        <v>131</v>
      </c>
      <c r="C446" t="s">
        <v>123</v>
      </c>
      <c r="D446">
        <v>6991</v>
      </c>
      <c r="E446">
        <v>398617.34999999969</v>
      </c>
      <c r="F446">
        <v>185556</v>
      </c>
      <c r="G446" s="112">
        <v>5.1610698197155171</v>
      </c>
      <c r="H446" s="112">
        <f>F446*10000/Population!B247/365</f>
        <v>5.1610698197155171</v>
      </c>
      <c r="I446" s="112"/>
      <c r="K446" s="332" t="s">
        <v>131</v>
      </c>
      <c r="L446" s="332" t="s">
        <v>123</v>
      </c>
      <c r="M446" s="333">
        <v>6991</v>
      </c>
      <c r="N446" s="333">
        <v>398617.34999999969</v>
      </c>
      <c r="O446" s="333">
        <v>185556</v>
      </c>
      <c r="Q446" t="b">
        <f t="shared" si="0"/>
        <v>1</v>
      </c>
      <c r="R446" t="b">
        <f t="shared" si="1"/>
        <v>1</v>
      </c>
      <c r="S446" t="b">
        <f t="shared" si="2"/>
        <v>1</v>
      </c>
      <c r="T446" t="b">
        <f t="shared" si="3"/>
        <v>1</v>
      </c>
      <c r="U446" t="b">
        <f t="shared" si="4"/>
        <v>1</v>
      </c>
    </row>
    <row r="447" spans="1:21" x14ac:dyDescent="0.25">
      <c r="A447">
        <v>2019</v>
      </c>
      <c r="B447" t="s">
        <v>131</v>
      </c>
      <c r="C447" t="s">
        <v>124</v>
      </c>
      <c r="D447">
        <v>1054</v>
      </c>
      <c r="E447">
        <v>76735.420000000042</v>
      </c>
      <c r="F447">
        <v>35979</v>
      </c>
      <c r="G447" s="112">
        <v>3.6541123058343414</v>
      </c>
      <c r="H447" s="112">
        <f>F447*10000/Population!B248/365</f>
        <v>3.6541123058343414</v>
      </c>
      <c r="I447" s="112"/>
      <c r="K447" s="332" t="s">
        <v>131</v>
      </c>
      <c r="L447" s="332" t="s">
        <v>124</v>
      </c>
      <c r="M447" s="333">
        <v>1054</v>
      </c>
      <c r="N447" s="333">
        <v>76735.420000000042</v>
      </c>
      <c r="O447" s="333">
        <v>35979</v>
      </c>
      <c r="Q447" t="b">
        <f t="shared" si="0"/>
        <v>1</v>
      </c>
      <c r="R447" t="b">
        <f t="shared" si="1"/>
        <v>1</v>
      </c>
      <c r="S447" t="b">
        <f t="shared" si="2"/>
        <v>1</v>
      </c>
      <c r="T447" t="b">
        <f t="shared" si="3"/>
        <v>1</v>
      </c>
      <c r="U447" t="b">
        <f t="shared" si="4"/>
        <v>1</v>
      </c>
    </row>
    <row r="448" spans="1:21" x14ac:dyDescent="0.25">
      <c r="A448">
        <v>2019</v>
      </c>
      <c r="B448" t="s">
        <v>131</v>
      </c>
      <c r="C448" t="s">
        <v>125</v>
      </c>
      <c r="D448">
        <v>3613</v>
      </c>
      <c r="E448">
        <v>299262.16000000003</v>
      </c>
      <c r="F448">
        <v>141175</v>
      </c>
      <c r="G448" s="112">
        <v>7.1175956114168404</v>
      </c>
      <c r="H448" s="112">
        <f>F448*10000/Population!B249/365</f>
        <v>7.1175956114168404</v>
      </c>
      <c r="I448" s="112"/>
      <c r="K448" s="332" t="s">
        <v>131</v>
      </c>
      <c r="L448" s="332" t="s">
        <v>125</v>
      </c>
      <c r="M448" s="333">
        <v>3613</v>
      </c>
      <c r="N448" s="333">
        <v>299262.16000000003</v>
      </c>
      <c r="O448" s="333">
        <v>141175</v>
      </c>
      <c r="Q448" t="b">
        <f t="shared" si="0"/>
        <v>1</v>
      </c>
      <c r="R448" t="b">
        <f t="shared" si="1"/>
        <v>1</v>
      </c>
      <c r="S448" t="b">
        <f t="shared" si="2"/>
        <v>1</v>
      </c>
      <c r="T448" t="b">
        <f t="shared" si="3"/>
        <v>1</v>
      </c>
      <c r="U448" t="b">
        <f t="shared" si="4"/>
        <v>1</v>
      </c>
    </row>
    <row r="449" spans="1:21" x14ac:dyDescent="0.25">
      <c r="A449">
        <v>2019</v>
      </c>
      <c r="B449" t="s">
        <v>131</v>
      </c>
      <c r="C449" t="s">
        <v>126</v>
      </c>
      <c r="D449">
        <v>5093</v>
      </c>
      <c r="E449">
        <v>348748.26000000007</v>
      </c>
      <c r="F449">
        <v>164910</v>
      </c>
      <c r="G449" s="112">
        <v>5.9813152720413969</v>
      </c>
      <c r="H449" s="112">
        <f>F449*10000/Population!B250/365</f>
        <v>5.9813152720413969</v>
      </c>
      <c r="I449" s="112"/>
      <c r="K449" s="332" t="s">
        <v>131</v>
      </c>
      <c r="L449" s="332" t="s">
        <v>126</v>
      </c>
      <c r="M449" s="333">
        <v>5093</v>
      </c>
      <c r="N449" s="333">
        <v>348748.26000000007</v>
      </c>
      <c r="O449" s="333">
        <v>164910</v>
      </c>
      <c r="Q449" t="b">
        <f t="shared" si="0"/>
        <v>1</v>
      </c>
      <c r="R449" t="b">
        <f t="shared" si="1"/>
        <v>1</v>
      </c>
      <c r="S449" t="b">
        <f t="shared" si="2"/>
        <v>1</v>
      </c>
      <c r="T449" t="b">
        <f t="shared" si="3"/>
        <v>1</v>
      </c>
      <c r="U449" t="b">
        <f t="shared" si="4"/>
        <v>1</v>
      </c>
    </row>
    <row r="450" spans="1:21" x14ac:dyDescent="0.25">
      <c r="A450">
        <v>2019</v>
      </c>
      <c r="B450" t="s">
        <v>131</v>
      </c>
      <c r="C450" t="s">
        <v>127</v>
      </c>
      <c r="D450">
        <v>34</v>
      </c>
      <c r="E450">
        <v>4068.1299999999997</v>
      </c>
      <c r="F450">
        <v>1944</v>
      </c>
      <c r="G450" s="112">
        <v>2.8499718521298552</v>
      </c>
      <c r="H450" s="112">
        <f>F450*10000/Population!B251/365</f>
        <v>2.8499718521298552</v>
      </c>
      <c r="I450" s="112"/>
      <c r="K450" s="332" t="s">
        <v>131</v>
      </c>
      <c r="L450" s="332" t="s">
        <v>127</v>
      </c>
      <c r="M450" s="333">
        <v>34</v>
      </c>
      <c r="N450" s="333">
        <v>4068.1299999999997</v>
      </c>
      <c r="O450" s="333">
        <v>1944</v>
      </c>
      <c r="Q450" t="b">
        <f t="shared" si="0"/>
        <v>1</v>
      </c>
      <c r="R450" t="b">
        <f t="shared" si="1"/>
        <v>1</v>
      </c>
      <c r="S450" t="b">
        <f t="shared" si="2"/>
        <v>1</v>
      </c>
      <c r="T450" t="b">
        <f t="shared" si="3"/>
        <v>1</v>
      </c>
      <c r="U450" t="b">
        <f t="shared" si="4"/>
        <v>1</v>
      </c>
    </row>
    <row r="451" spans="1:21" x14ac:dyDescent="0.25">
      <c r="A451">
        <v>2019</v>
      </c>
      <c r="B451" t="s">
        <v>131</v>
      </c>
      <c r="C451" t="s">
        <v>128</v>
      </c>
      <c r="D451">
        <v>1</v>
      </c>
      <c r="E451">
        <v>127.04</v>
      </c>
      <c r="F451">
        <v>60</v>
      </c>
      <c r="G451" s="112">
        <v>8.7802351054286715E-2</v>
      </c>
      <c r="H451" s="112">
        <f>F451*10000/Population!B252/365</f>
        <v>8.7802351054286715E-2</v>
      </c>
      <c r="I451" s="112"/>
      <c r="K451" s="332" t="s">
        <v>131</v>
      </c>
      <c r="L451" s="332" t="s">
        <v>128</v>
      </c>
      <c r="M451" s="333">
        <v>1</v>
      </c>
      <c r="N451" s="333">
        <v>127.04</v>
      </c>
      <c r="O451" s="333">
        <v>60</v>
      </c>
      <c r="Q451" t="b">
        <f t="shared" si="0"/>
        <v>1</v>
      </c>
      <c r="R451" t="b">
        <f t="shared" si="1"/>
        <v>1</v>
      </c>
      <c r="S451" t="b">
        <f t="shared" si="2"/>
        <v>1</v>
      </c>
      <c r="T451" t="b">
        <f t="shared" si="3"/>
        <v>1</v>
      </c>
      <c r="U451" t="b">
        <f t="shared" si="4"/>
        <v>1</v>
      </c>
    </row>
    <row r="452" spans="1:21" x14ac:dyDescent="0.25">
      <c r="A452">
        <v>2019</v>
      </c>
      <c r="B452" t="s">
        <v>131</v>
      </c>
      <c r="C452" t="s">
        <v>129</v>
      </c>
      <c r="D452">
        <v>1850</v>
      </c>
      <c r="E452">
        <v>139656.07000000018</v>
      </c>
      <c r="F452">
        <v>64146</v>
      </c>
      <c r="G452" s="112">
        <v>5.0232225962792159</v>
      </c>
      <c r="H452" s="112">
        <f>F452*10000/Population!B253/365</f>
        <v>5.0232225962792159</v>
      </c>
      <c r="I452" s="112"/>
      <c r="K452" s="332" t="s">
        <v>131</v>
      </c>
      <c r="L452" s="332" t="s">
        <v>129</v>
      </c>
      <c r="M452" s="333">
        <v>1850</v>
      </c>
      <c r="N452" s="333">
        <v>139656.07000000018</v>
      </c>
      <c r="O452" s="333">
        <v>64146</v>
      </c>
      <c r="Q452" t="b">
        <f t="shared" si="0"/>
        <v>1</v>
      </c>
      <c r="R452" t="b">
        <f t="shared" si="1"/>
        <v>1</v>
      </c>
      <c r="S452" t="b">
        <f t="shared" si="2"/>
        <v>1</v>
      </c>
      <c r="T452" t="b">
        <f t="shared" si="3"/>
        <v>1</v>
      </c>
      <c r="U452" t="b">
        <f t="shared" si="4"/>
        <v>1</v>
      </c>
    </row>
    <row r="453" spans="1:21" x14ac:dyDescent="0.25">
      <c r="A453">
        <v>2019</v>
      </c>
      <c r="B453" t="s">
        <v>131</v>
      </c>
      <c r="C453" t="s">
        <v>130</v>
      </c>
      <c r="D453">
        <v>181</v>
      </c>
      <c r="E453">
        <v>12330.85</v>
      </c>
      <c r="F453">
        <v>5900</v>
      </c>
      <c r="G453" s="112">
        <v>7.195042981235571</v>
      </c>
      <c r="H453" s="112">
        <f>F453*10000/Population!B254/365</f>
        <v>7.195042981235571</v>
      </c>
      <c r="I453" s="112"/>
      <c r="K453" s="332" t="s">
        <v>131</v>
      </c>
      <c r="L453" s="332" t="s">
        <v>130</v>
      </c>
      <c r="M453" s="333">
        <v>181</v>
      </c>
      <c r="N453" s="333">
        <v>12330.85</v>
      </c>
      <c r="O453" s="333">
        <v>5900</v>
      </c>
      <c r="Q453" t="b">
        <f t="shared" si="0"/>
        <v>1</v>
      </c>
      <c r="R453" t="b">
        <f t="shared" si="1"/>
        <v>1</v>
      </c>
      <c r="S453" t="b">
        <f t="shared" si="2"/>
        <v>1</v>
      </c>
      <c r="T453" t="b">
        <f t="shared" si="3"/>
        <v>1</v>
      </c>
      <c r="U453" t="b">
        <f t="shared" si="4"/>
        <v>1</v>
      </c>
    </row>
    <row r="454" spans="1:21" x14ac:dyDescent="0.25">
      <c r="A454">
        <v>2019</v>
      </c>
      <c r="B454" t="s">
        <v>132</v>
      </c>
      <c r="C454" t="s">
        <v>117</v>
      </c>
      <c r="D454">
        <v>1</v>
      </c>
      <c r="E454">
        <v>84.84</v>
      </c>
      <c r="F454">
        <v>28</v>
      </c>
      <c r="G454" s="112">
        <v>2.4887934298342246E-3</v>
      </c>
      <c r="H454" s="112">
        <f>F454*10000/Population!B241/365</f>
        <v>2.4887934298342246E-3</v>
      </c>
      <c r="I454" s="112"/>
      <c r="K454" s="332" t="s">
        <v>132</v>
      </c>
      <c r="L454" s="332" t="s">
        <v>117</v>
      </c>
      <c r="M454" s="333">
        <v>1</v>
      </c>
      <c r="N454" s="333">
        <v>84.84</v>
      </c>
      <c r="O454" s="333">
        <v>28</v>
      </c>
      <c r="Q454" t="b">
        <f t="shared" si="0"/>
        <v>1</v>
      </c>
      <c r="R454" t="b">
        <f t="shared" si="1"/>
        <v>1</v>
      </c>
      <c r="S454" t="b">
        <f t="shared" si="2"/>
        <v>1</v>
      </c>
      <c r="T454" t="b">
        <f t="shared" si="3"/>
        <v>1</v>
      </c>
      <c r="U454" t="b">
        <f t="shared" si="4"/>
        <v>1</v>
      </c>
    </row>
    <row r="455" spans="1:21" x14ac:dyDescent="0.25">
      <c r="A455">
        <v>2019</v>
      </c>
      <c r="B455" t="s">
        <v>132</v>
      </c>
      <c r="C455" t="s">
        <v>118</v>
      </c>
      <c r="D455">
        <v>1</v>
      </c>
      <c r="E455">
        <v>42.42</v>
      </c>
      <c r="F455">
        <v>14</v>
      </c>
      <c r="G455" s="112">
        <v>3.9752675887489144E-3</v>
      </c>
      <c r="H455" s="112">
        <f>F455*10000/Population!B242/365</f>
        <v>3.9752675887489144E-3</v>
      </c>
      <c r="I455" s="112"/>
      <c r="K455" s="332" t="s">
        <v>132</v>
      </c>
      <c r="L455" s="332" t="s">
        <v>118</v>
      </c>
      <c r="M455" s="333">
        <v>1</v>
      </c>
      <c r="N455" s="333">
        <v>42.42</v>
      </c>
      <c r="O455" s="333">
        <v>14</v>
      </c>
      <c r="Q455" t="b">
        <f t="shared" si="0"/>
        <v>1</v>
      </c>
      <c r="R455" t="b">
        <f t="shared" si="1"/>
        <v>1</v>
      </c>
      <c r="S455" t="b">
        <f t="shared" si="2"/>
        <v>1</v>
      </c>
      <c r="T455" t="b">
        <f t="shared" si="3"/>
        <v>1</v>
      </c>
      <c r="U455" t="b">
        <f t="shared" si="4"/>
        <v>1</v>
      </c>
    </row>
    <row r="456" spans="1:21" x14ac:dyDescent="0.25">
      <c r="A456">
        <v>2019</v>
      </c>
      <c r="B456" t="s">
        <v>132</v>
      </c>
      <c r="C456" t="s">
        <v>119</v>
      </c>
      <c r="D456">
        <v>11</v>
      </c>
      <c r="E456">
        <v>2036.1599999999999</v>
      </c>
      <c r="F456">
        <v>672</v>
      </c>
      <c r="G456" s="112">
        <v>0.14656423019264581</v>
      </c>
      <c r="H456" s="112">
        <f>F456*10000/Population!B243/365</f>
        <v>0.14656423019264581</v>
      </c>
      <c r="I456" s="112"/>
      <c r="K456" s="332" t="s">
        <v>132</v>
      </c>
      <c r="L456" s="332" t="s">
        <v>119</v>
      </c>
      <c r="M456" s="333">
        <v>11</v>
      </c>
      <c r="N456" s="333">
        <v>2036.1599999999999</v>
      </c>
      <c r="O456" s="333">
        <v>672</v>
      </c>
      <c r="Q456" t="b">
        <f t="shared" si="0"/>
        <v>1</v>
      </c>
      <c r="R456" t="b">
        <f t="shared" si="1"/>
        <v>1</v>
      </c>
      <c r="S456" t="b">
        <f t="shared" si="2"/>
        <v>1</v>
      </c>
      <c r="T456" t="b">
        <f t="shared" si="3"/>
        <v>1</v>
      </c>
      <c r="U456" t="b">
        <f t="shared" si="4"/>
        <v>1</v>
      </c>
    </row>
    <row r="457" spans="1:21" x14ac:dyDescent="0.25">
      <c r="A457">
        <v>2019</v>
      </c>
      <c r="B457" t="s">
        <v>132</v>
      </c>
      <c r="C457" t="s">
        <v>120</v>
      </c>
      <c r="D457">
        <v>15</v>
      </c>
      <c r="E457">
        <v>1502.88</v>
      </c>
      <c r="F457">
        <v>496</v>
      </c>
      <c r="G457" s="112">
        <v>4.3977763920447423E-2</v>
      </c>
      <c r="H457" s="112">
        <f>F457*10000/Population!B244/365</f>
        <v>4.3977763920447423E-2</v>
      </c>
      <c r="I457" s="112"/>
      <c r="K457" s="332" t="s">
        <v>132</v>
      </c>
      <c r="L457" s="332" t="s">
        <v>120</v>
      </c>
      <c r="M457" s="333">
        <v>15</v>
      </c>
      <c r="N457" s="333">
        <v>1502.88</v>
      </c>
      <c r="O457" s="333">
        <v>496</v>
      </c>
      <c r="Q457" t="b">
        <f t="shared" si="0"/>
        <v>1</v>
      </c>
      <c r="R457" t="b">
        <f t="shared" si="1"/>
        <v>1</v>
      </c>
      <c r="S457" t="b">
        <f t="shared" si="2"/>
        <v>1</v>
      </c>
      <c r="T457" t="b">
        <f t="shared" si="3"/>
        <v>1</v>
      </c>
      <c r="U457" t="b">
        <f t="shared" si="4"/>
        <v>1</v>
      </c>
    </row>
    <row r="458" spans="1:21" x14ac:dyDescent="0.25">
      <c r="A458">
        <v>2019</v>
      </c>
      <c r="B458" t="s">
        <v>132</v>
      </c>
      <c r="C458" t="s">
        <v>121</v>
      </c>
      <c r="D458">
        <v>12</v>
      </c>
      <c r="E458">
        <v>936.27</v>
      </c>
      <c r="F458">
        <v>309</v>
      </c>
      <c r="G458" s="112">
        <v>3.3308100740296789E-2</v>
      </c>
      <c r="H458" s="112">
        <f>F458*10000/Population!B245/365</f>
        <v>3.3308100740296789E-2</v>
      </c>
      <c r="I458" s="112"/>
      <c r="K458" s="332" t="s">
        <v>132</v>
      </c>
      <c r="L458" s="332" t="s">
        <v>121</v>
      </c>
      <c r="M458" s="333">
        <v>12</v>
      </c>
      <c r="N458" s="333">
        <v>936.27</v>
      </c>
      <c r="O458" s="333">
        <v>309</v>
      </c>
      <c r="Q458" t="b">
        <f t="shared" si="0"/>
        <v>1</v>
      </c>
      <c r="R458" t="b">
        <f t="shared" si="1"/>
        <v>1</v>
      </c>
      <c r="S458" t="b">
        <f t="shared" si="2"/>
        <v>1</v>
      </c>
      <c r="T458" t="b">
        <f t="shared" si="3"/>
        <v>1</v>
      </c>
      <c r="U458" t="b">
        <f t="shared" si="4"/>
        <v>1</v>
      </c>
    </row>
    <row r="459" spans="1:21" x14ac:dyDescent="0.25">
      <c r="A459">
        <v>2019</v>
      </c>
      <c r="B459" t="s">
        <v>132</v>
      </c>
      <c r="C459" t="s">
        <v>122</v>
      </c>
      <c r="D459">
        <v>7</v>
      </c>
      <c r="E459">
        <v>424.20000000000005</v>
      </c>
      <c r="F459">
        <v>140</v>
      </c>
      <c r="G459" s="112">
        <v>7.9065964395240822E-3</v>
      </c>
      <c r="H459" s="112">
        <f>F459*10000/Population!B246/365</f>
        <v>7.9065964395240822E-3</v>
      </c>
      <c r="I459" s="112"/>
      <c r="K459" s="332" t="s">
        <v>132</v>
      </c>
      <c r="L459" s="332" t="s">
        <v>122</v>
      </c>
      <c r="M459" s="333">
        <v>7</v>
      </c>
      <c r="N459" s="333">
        <v>424.20000000000005</v>
      </c>
      <c r="O459" s="333">
        <v>140</v>
      </c>
      <c r="Q459" t="b">
        <f t="shared" si="0"/>
        <v>1</v>
      </c>
      <c r="R459" t="b">
        <f t="shared" si="1"/>
        <v>1</v>
      </c>
      <c r="S459" t="b">
        <f t="shared" si="2"/>
        <v>1</v>
      </c>
      <c r="T459" t="b">
        <f t="shared" si="3"/>
        <v>1</v>
      </c>
      <c r="U459" t="b">
        <f t="shared" si="4"/>
        <v>1</v>
      </c>
    </row>
    <row r="460" spans="1:21" x14ac:dyDescent="0.25">
      <c r="A460">
        <v>2019</v>
      </c>
      <c r="B460" t="s">
        <v>132</v>
      </c>
      <c r="C460" t="s">
        <v>123</v>
      </c>
      <c r="D460">
        <v>14</v>
      </c>
      <c r="E460">
        <v>1039.29</v>
      </c>
      <c r="F460">
        <v>343</v>
      </c>
      <c r="G460" s="112">
        <v>9.5402301631982919E-3</v>
      </c>
      <c r="H460" s="112">
        <f>F460*10000/Population!B247/365</f>
        <v>9.5402301631982919E-3</v>
      </c>
      <c r="I460" s="112"/>
      <c r="K460" s="332" t="s">
        <v>132</v>
      </c>
      <c r="L460" s="332" t="s">
        <v>123</v>
      </c>
      <c r="M460" s="333">
        <v>14</v>
      </c>
      <c r="N460" s="333">
        <v>1039.29</v>
      </c>
      <c r="O460" s="333">
        <v>343</v>
      </c>
      <c r="Q460" t="b">
        <f t="shared" si="0"/>
        <v>1</v>
      </c>
      <c r="R460" t="b">
        <f t="shared" si="1"/>
        <v>1</v>
      </c>
      <c r="S460" t="b">
        <f t="shared" si="2"/>
        <v>1</v>
      </c>
      <c r="T460" t="b">
        <f t="shared" si="3"/>
        <v>1</v>
      </c>
      <c r="U460" t="b">
        <f t="shared" si="4"/>
        <v>1</v>
      </c>
    </row>
    <row r="461" spans="1:21" x14ac:dyDescent="0.25">
      <c r="A461">
        <v>2019</v>
      </c>
      <c r="B461" t="s">
        <v>132</v>
      </c>
      <c r="C461" t="s">
        <v>124</v>
      </c>
      <c r="D461">
        <v>33</v>
      </c>
      <c r="E461">
        <v>1908.8999999999996</v>
      </c>
      <c r="F461">
        <v>630</v>
      </c>
      <c r="G461" s="112">
        <v>6.3984289520988225E-2</v>
      </c>
      <c r="H461" s="112">
        <f>F461*10000/Population!B248/365</f>
        <v>6.3984289520988225E-2</v>
      </c>
      <c r="I461" s="112"/>
      <c r="K461" s="332" t="s">
        <v>132</v>
      </c>
      <c r="L461" s="332" t="s">
        <v>124</v>
      </c>
      <c r="M461" s="333">
        <v>33</v>
      </c>
      <c r="N461" s="333">
        <v>1908.8999999999996</v>
      </c>
      <c r="O461" s="333">
        <v>630</v>
      </c>
      <c r="Q461" t="b">
        <f t="shared" si="0"/>
        <v>1</v>
      </c>
      <c r="R461" t="b">
        <f t="shared" si="1"/>
        <v>1</v>
      </c>
      <c r="S461" t="b">
        <f t="shared" si="2"/>
        <v>1</v>
      </c>
      <c r="T461" t="b">
        <f t="shared" si="3"/>
        <v>1</v>
      </c>
      <c r="U461" t="b">
        <f t="shared" si="4"/>
        <v>1</v>
      </c>
    </row>
    <row r="462" spans="1:21" x14ac:dyDescent="0.25">
      <c r="A462">
        <v>2019</v>
      </c>
      <c r="B462" t="s">
        <v>132</v>
      </c>
      <c r="C462" t="s">
        <v>125</v>
      </c>
      <c r="D462">
        <v>8</v>
      </c>
      <c r="E462">
        <v>466.62</v>
      </c>
      <c r="F462">
        <v>161</v>
      </c>
      <c r="G462" s="112">
        <v>8.1171092150742787E-3</v>
      </c>
      <c r="H462" s="112">
        <f>F462*10000/Population!B249/365</f>
        <v>8.1171092150742787E-3</v>
      </c>
      <c r="I462" s="112"/>
      <c r="K462" s="332" t="s">
        <v>132</v>
      </c>
      <c r="L462" s="332" t="s">
        <v>125</v>
      </c>
      <c r="M462" s="333">
        <v>8</v>
      </c>
      <c r="N462" s="333">
        <v>466.62</v>
      </c>
      <c r="O462" s="333">
        <v>161</v>
      </c>
      <c r="Q462" t="b">
        <f t="shared" si="0"/>
        <v>1</v>
      </c>
      <c r="R462" t="b">
        <f t="shared" si="1"/>
        <v>1</v>
      </c>
      <c r="S462" t="b">
        <f t="shared" si="2"/>
        <v>1</v>
      </c>
      <c r="T462" t="b">
        <f t="shared" si="3"/>
        <v>1</v>
      </c>
      <c r="U462" t="b">
        <f t="shared" si="4"/>
        <v>1</v>
      </c>
    </row>
    <row r="463" spans="1:21" x14ac:dyDescent="0.25">
      <c r="A463">
        <v>2019</v>
      </c>
      <c r="B463" t="s">
        <v>132</v>
      </c>
      <c r="C463" t="s">
        <v>126</v>
      </c>
      <c r="D463">
        <v>2</v>
      </c>
      <c r="E463">
        <v>212.10000000000002</v>
      </c>
      <c r="F463">
        <v>70</v>
      </c>
      <c r="G463" s="112">
        <v>2.5389125525613837E-3</v>
      </c>
      <c r="H463" s="112">
        <f>F463*10000/Population!B250/365</f>
        <v>2.5389125525613837E-3</v>
      </c>
      <c r="I463" s="112"/>
      <c r="K463" s="332" t="s">
        <v>132</v>
      </c>
      <c r="L463" s="332" t="s">
        <v>126</v>
      </c>
      <c r="M463" s="333">
        <v>2</v>
      </c>
      <c r="N463" s="333">
        <v>212.10000000000002</v>
      </c>
      <c r="O463" s="333">
        <v>70</v>
      </c>
      <c r="Q463" t="b">
        <f t="shared" si="0"/>
        <v>1</v>
      </c>
      <c r="R463" t="b">
        <f t="shared" si="1"/>
        <v>1</v>
      </c>
      <c r="S463" t="b">
        <f t="shared" si="2"/>
        <v>1</v>
      </c>
      <c r="T463" t="b">
        <f t="shared" si="3"/>
        <v>1</v>
      </c>
      <c r="U463" t="b">
        <f t="shared" si="4"/>
        <v>1</v>
      </c>
    </row>
    <row r="464" spans="1:21" x14ac:dyDescent="0.25">
      <c r="A464">
        <v>2019</v>
      </c>
      <c r="B464" t="s">
        <v>132</v>
      </c>
      <c r="C464" t="s">
        <v>128</v>
      </c>
      <c r="D464">
        <v>8</v>
      </c>
      <c r="E464">
        <v>551.46</v>
      </c>
      <c r="F464">
        <v>182</v>
      </c>
      <c r="G464" s="112">
        <v>0.26633379819800307</v>
      </c>
      <c r="H464" s="112">
        <f>F464*10000/Population!B252/365</f>
        <v>0.26633379819800307</v>
      </c>
      <c r="I464" s="112"/>
      <c r="K464" s="332" t="s">
        <v>132</v>
      </c>
      <c r="L464" s="332" t="s">
        <v>128</v>
      </c>
      <c r="M464" s="333">
        <v>8</v>
      </c>
      <c r="N464" s="333">
        <v>551.46</v>
      </c>
      <c r="O464" s="333">
        <v>182</v>
      </c>
      <c r="Q464" t="b">
        <f t="shared" si="0"/>
        <v>1</v>
      </c>
      <c r="R464" t="b">
        <f t="shared" si="1"/>
        <v>1</v>
      </c>
      <c r="S464" t="b">
        <f t="shared" si="2"/>
        <v>1</v>
      </c>
      <c r="T464" t="b">
        <f t="shared" si="3"/>
        <v>1</v>
      </c>
      <c r="U464" t="b">
        <f t="shared" si="4"/>
        <v>1</v>
      </c>
    </row>
    <row r="465" spans="1:21" x14ac:dyDescent="0.25">
      <c r="A465">
        <v>2019</v>
      </c>
      <c r="B465" t="s">
        <v>132</v>
      </c>
      <c r="C465" t="s">
        <v>129</v>
      </c>
      <c r="D465">
        <v>16</v>
      </c>
      <c r="E465">
        <v>1018.0800000000002</v>
      </c>
      <c r="F465">
        <v>336</v>
      </c>
      <c r="G465" s="112">
        <v>2.6311894620862041E-2</v>
      </c>
      <c r="H465" s="112">
        <f>F465*10000/Population!B253/365</f>
        <v>2.6311894620862041E-2</v>
      </c>
      <c r="I465" s="112"/>
      <c r="K465" s="332" t="s">
        <v>132</v>
      </c>
      <c r="L465" s="332" t="s">
        <v>129</v>
      </c>
      <c r="M465" s="333">
        <v>16</v>
      </c>
      <c r="N465" s="333">
        <v>1018.0800000000002</v>
      </c>
      <c r="O465" s="333">
        <v>336</v>
      </c>
      <c r="Q465" t="b">
        <f t="shared" si="0"/>
        <v>1</v>
      </c>
      <c r="R465" t="b">
        <f t="shared" si="1"/>
        <v>1</v>
      </c>
      <c r="S465" t="b">
        <f t="shared" si="2"/>
        <v>1</v>
      </c>
      <c r="T465" t="b">
        <f t="shared" si="3"/>
        <v>1</v>
      </c>
      <c r="U465" t="b">
        <f t="shared" si="4"/>
        <v>1</v>
      </c>
    </row>
    <row r="466" spans="1:21" x14ac:dyDescent="0.25">
      <c r="A466">
        <v>2019</v>
      </c>
      <c r="B466" t="s">
        <v>132</v>
      </c>
      <c r="C466" t="s">
        <v>130</v>
      </c>
      <c r="D466">
        <v>2</v>
      </c>
      <c r="E466">
        <v>127.26</v>
      </c>
      <c r="F466">
        <v>42</v>
      </c>
      <c r="G466" s="112">
        <v>5.1218950035914236E-2</v>
      </c>
      <c r="H466" s="112">
        <f>F466*10000/Population!B254/365</f>
        <v>5.1218950035914236E-2</v>
      </c>
      <c r="I466" s="112"/>
      <c r="K466" s="332" t="s">
        <v>132</v>
      </c>
      <c r="L466" s="332" t="s">
        <v>130</v>
      </c>
      <c r="M466" s="333">
        <v>2</v>
      </c>
      <c r="N466" s="333">
        <v>127.26</v>
      </c>
      <c r="O466" s="333">
        <v>42</v>
      </c>
      <c r="Q466" t="b">
        <f t="shared" si="0"/>
        <v>1</v>
      </c>
      <c r="R466" t="b">
        <f t="shared" si="1"/>
        <v>1</v>
      </c>
      <c r="S466" t="b">
        <f t="shared" si="2"/>
        <v>1</v>
      </c>
      <c r="T466" t="b">
        <f t="shared" si="3"/>
        <v>1</v>
      </c>
      <c r="U466" t="b">
        <f t="shared" si="4"/>
        <v>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54"/>
  <sheetViews>
    <sheetView showGridLines="0" topLeftCell="A235" workbookViewId="0">
      <selection activeCell="G18" sqref="G18"/>
    </sheetView>
  </sheetViews>
  <sheetFormatPr defaultColWidth="9.140625" defaultRowHeight="15" x14ac:dyDescent="0.25"/>
  <cols>
    <col min="1" max="1" width="25.5703125" style="115" bestFit="1" customWidth="1"/>
    <col min="2" max="2" width="18.140625" style="128" customWidth="1"/>
    <col min="3" max="3" width="9.140625" style="115"/>
    <col min="4" max="4" width="22.42578125" style="115" bestFit="1" customWidth="1"/>
    <col min="5" max="16384" width="9.140625" style="115"/>
  </cols>
  <sheetData>
    <row r="1" spans="1:5" x14ac:dyDescent="0.25">
      <c r="A1" s="158">
        <v>2005</v>
      </c>
      <c r="B1" s="162"/>
    </row>
    <row r="2" spans="1:5" x14ac:dyDescent="0.25">
      <c r="A2" s="111" t="s">
        <v>88</v>
      </c>
      <c r="B2" s="162">
        <v>4178143</v>
      </c>
    </row>
    <row r="3" spans="1:5" x14ac:dyDescent="0.25">
      <c r="A3" s="111" t="s">
        <v>89</v>
      </c>
      <c r="B3" s="162">
        <v>301479</v>
      </c>
    </row>
    <row r="4" spans="1:5" x14ac:dyDescent="0.25">
      <c r="A4" s="111" t="s">
        <v>90</v>
      </c>
      <c r="B4" s="162">
        <v>90131</v>
      </c>
      <c r="D4" s="182"/>
    </row>
    <row r="5" spans="1:5" x14ac:dyDescent="0.25">
      <c r="A5" s="111" t="s">
        <v>91</v>
      </c>
      <c r="B5" s="162">
        <v>123279</v>
      </c>
      <c r="D5" s="110"/>
      <c r="E5" s="111"/>
    </row>
    <row r="6" spans="1:5" x14ac:dyDescent="0.25">
      <c r="A6" s="111" t="s">
        <v>92</v>
      </c>
      <c r="B6" s="162">
        <v>290256</v>
      </c>
      <c r="D6" s="110"/>
      <c r="E6" s="111"/>
    </row>
    <row r="7" spans="1:5" x14ac:dyDescent="0.25">
      <c r="A7" s="111" t="s">
        <v>93</v>
      </c>
      <c r="B7" s="162">
        <v>232520</v>
      </c>
      <c r="D7" s="110"/>
      <c r="E7" s="111"/>
    </row>
    <row r="8" spans="1:5" x14ac:dyDescent="0.25">
      <c r="A8" s="111" t="s">
        <v>94</v>
      </c>
      <c r="B8" s="162">
        <v>440077</v>
      </c>
      <c r="D8" s="110"/>
      <c r="E8" s="111"/>
    </row>
    <row r="9" spans="1:5" x14ac:dyDescent="0.25">
      <c r="A9" s="111" t="s">
        <v>150</v>
      </c>
      <c r="B9" s="162">
        <v>968255</v>
      </c>
      <c r="D9" s="110"/>
      <c r="E9" s="111"/>
    </row>
    <row r="10" spans="1:5" x14ac:dyDescent="0.25">
      <c r="A10" s="74" t="s">
        <v>96</v>
      </c>
      <c r="B10" s="161">
        <v>252054</v>
      </c>
      <c r="D10" s="110"/>
      <c r="E10" s="111"/>
    </row>
    <row r="11" spans="1:5" x14ac:dyDescent="0.25">
      <c r="A11" s="74" t="s">
        <v>97</v>
      </c>
      <c r="B11" s="161">
        <v>451962</v>
      </c>
      <c r="D11" s="110"/>
      <c r="E11" s="111"/>
    </row>
    <row r="12" spans="1:5" x14ac:dyDescent="0.25">
      <c r="A12" s="74" t="s">
        <v>98</v>
      </c>
      <c r="B12" s="161">
        <v>648968</v>
      </c>
      <c r="D12" s="110"/>
      <c r="E12" s="111"/>
    </row>
    <row r="13" spans="1:5" x14ac:dyDescent="0.25">
      <c r="A13" s="157" t="s">
        <v>99</v>
      </c>
      <c r="B13" s="163">
        <v>16305</v>
      </c>
      <c r="D13" s="110"/>
      <c r="E13" s="111"/>
    </row>
    <row r="14" spans="1:5" x14ac:dyDescent="0.25">
      <c r="A14" s="157" t="s">
        <v>100</v>
      </c>
      <c r="B14" s="163">
        <v>17623</v>
      </c>
      <c r="D14" s="110"/>
      <c r="E14" s="111"/>
    </row>
    <row r="15" spans="1:5" x14ac:dyDescent="0.25">
      <c r="A15" s="114" t="s">
        <v>101</v>
      </c>
      <c r="B15" s="164">
        <v>323144</v>
      </c>
      <c r="D15" s="110"/>
      <c r="E15" s="111"/>
    </row>
    <row r="16" spans="1:5" x14ac:dyDescent="0.25">
      <c r="A16" s="114" t="s">
        <v>102</v>
      </c>
      <c r="B16" s="165">
        <v>22090</v>
      </c>
      <c r="D16" s="110"/>
      <c r="E16" s="111"/>
    </row>
    <row r="17" spans="1:5" x14ac:dyDescent="0.25">
      <c r="A17" s="111"/>
      <c r="B17" s="165"/>
      <c r="D17" s="110"/>
      <c r="E17" s="111"/>
    </row>
    <row r="18" spans="1:5" x14ac:dyDescent="0.25">
      <c r="A18" s="158">
        <v>2006</v>
      </c>
      <c r="B18" s="165"/>
      <c r="D18" s="110"/>
      <c r="E18" s="111"/>
    </row>
    <row r="19" spans="1:5" x14ac:dyDescent="0.25">
      <c r="A19" s="111" t="s">
        <v>88</v>
      </c>
      <c r="B19" s="165">
        <v>4206865</v>
      </c>
      <c r="D19" s="110"/>
      <c r="E19" s="119"/>
    </row>
    <row r="20" spans="1:5" x14ac:dyDescent="0.25">
      <c r="A20" s="111" t="s">
        <v>89</v>
      </c>
      <c r="B20" s="165">
        <v>302535</v>
      </c>
    </row>
    <row r="21" spans="1:5" x14ac:dyDescent="0.25">
      <c r="A21" s="111" t="s">
        <v>90</v>
      </c>
      <c r="B21" s="165">
        <v>90918</v>
      </c>
    </row>
    <row r="22" spans="1:5" x14ac:dyDescent="0.25">
      <c r="A22" s="111" t="s">
        <v>91</v>
      </c>
      <c r="B22" s="165">
        <v>123674</v>
      </c>
    </row>
    <row r="23" spans="1:5" x14ac:dyDescent="0.25">
      <c r="A23" s="111" t="s">
        <v>92</v>
      </c>
      <c r="B23" s="165">
        <v>292473</v>
      </c>
    </row>
    <row r="24" spans="1:5" x14ac:dyDescent="0.25">
      <c r="A24" s="111" t="s">
        <v>93</v>
      </c>
      <c r="B24" s="165">
        <v>234622</v>
      </c>
    </row>
    <row r="25" spans="1:5" x14ac:dyDescent="0.25">
      <c r="A25" s="111" t="s">
        <v>94</v>
      </c>
      <c r="B25" s="165">
        <v>445556</v>
      </c>
    </row>
    <row r="26" spans="1:5" x14ac:dyDescent="0.25">
      <c r="A26" s="111" t="s">
        <v>150</v>
      </c>
      <c r="B26" s="165">
        <v>969967</v>
      </c>
    </row>
    <row r="27" spans="1:5" x14ac:dyDescent="0.25">
      <c r="A27" s="111" t="s">
        <v>96</v>
      </c>
      <c r="B27" s="165">
        <v>255510</v>
      </c>
    </row>
    <row r="28" spans="1:5" x14ac:dyDescent="0.25">
      <c r="A28" s="111" t="s">
        <v>97</v>
      </c>
      <c r="B28" s="165">
        <v>454586</v>
      </c>
    </row>
    <row r="29" spans="1:5" x14ac:dyDescent="0.25">
      <c r="A29" s="111" t="s">
        <v>98</v>
      </c>
      <c r="B29" s="165">
        <v>654987</v>
      </c>
    </row>
    <row r="30" spans="1:5" x14ac:dyDescent="0.25">
      <c r="A30" s="111" t="s">
        <v>99</v>
      </c>
      <c r="B30" s="165">
        <v>16630</v>
      </c>
    </row>
    <row r="31" spans="1:5" x14ac:dyDescent="0.25">
      <c r="A31" s="11" t="s">
        <v>100</v>
      </c>
      <c r="B31" s="161">
        <v>17698</v>
      </c>
    </row>
    <row r="32" spans="1:5" x14ac:dyDescent="0.25">
      <c r="A32" s="11" t="s">
        <v>101</v>
      </c>
      <c r="B32" s="161">
        <v>325427</v>
      </c>
    </row>
    <row r="33" spans="1:2" x14ac:dyDescent="0.25">
      <c r="A33" s="11" t="s">
        <v>102</v>
      </c>
      <c r="B33" s="161">
        <v>22282</v>
      </c>
    </row>
    <row r="34" spans="1:2" x14ac:dyDescent="0.25">
      <c r="A34" s="157"/>
      <c r="B34" s="163"/>
    </row>
    <row r="35" spans="1:2" x14ac:dyDescent="0.25">
      <c r="A35" s="166">
        <v>2007</v>
      </c>
      <c r="B35" s="163"/>
    </row>
    <row r="36" spans="1:2" x14ac:dyDescent="0.25">
      <c r="A36" s="114" t="s">
        <v>88</v>
      </c>
      <c r="B36" s="164">
        <v>4246375</v>
      </c>
    </row>
    <row r="37" spans="1:2" x14ac:dyDescent="0.25">
      <c r="A37" s="114" t="s">
        <v>89</v>
      </c>
      <c r="B37" s="165">
        <v>304404</v>
      </c>
    </row>
    <row r="38" spans="1:2" x14ac:dyDescent="0.25">
      <c r="A38" s="111" t="s">
        <v>90</v>
      </c>
      <c r="B38" s="165">
        <v>92197</v>
      </c>
    </row>
    <row r="39" spans="1:2" x14ac:dyDescent="0.25">
      <c r="A39" s="111" t="s">
        <v>91</v>
      </c>
      <c r="B39" s="165">
        <v>124396</v>
      </c>
    </row>
    <row r="40" spans="1:2" x14ac:dyDescent="0.25">
      <c r="A40" s="111" t="s">
        <v>92</v>
      </c>
      <c r="B40" s="165">
        <v>294129</v>
      </c>
    </row>
    <row r="41" spans="1:2" x14ac:dyDescent="0.25">
      <c r="A41" s="111" t="s">
        <v>93</v>
      </c>
      <c r="B41" s="165">
        <v>237352</v>
      </c>
    </row>
    <row r="42" spans="1:2" x14ac:dyDescent="0.25">
      <c r="A42" s="111" t="s">
        <v>94</v>
      </c>
      <c r="B42" s="165">
        <v>452144</v>
      </c>
    </row>
    <row r="43" spans="1:2" x14ac:dyDescent="0.25">
      <c r="A43" s="111" t="s">
        <v>150</v>
      </c>
      <c r="B43" s="165">
        <v>975874</v>
      </c>
    </row>
    <row r="44" spans="1:2" x14ac:dyDescent="0.25">
      <c r="A44" s="111" t="s">
        <v>96</v>
      </c>
      <c r="B44" s="165">
        <v>258655</v>
      </c>
    </row>
    <row r="45" spans="1:2" x14ac:dyDescent="0.25">
      <c r="A45" s="111" t="s">
        <v>97</v>
      </c>
      <c r="B45" s="165">
        <v>457970</v>
      </c>
    </row>
    <row r="46" spans="1:2" x14ac:dyDescent="0.25">
      <c r="A46" s="111" t="s">
        <v>98</v>
      </c>
      <c r="B46" s="165">
        <v>663272</v>
      </c>
    </row>
    <row r="47" spans="1:2" x14ac:dyDescent="0.25">
      <c r="A47" s="111" t="s">
        <v>99</v>
      </c>
      <c r="B47" s="165">
        <v>16907</v>
      </c>
    </row>
    <row r="48" spans="1:2" x14ac:dyDescent="0.25">
      <c r="A48" s="111" t="s">
        <v>100</v>
      </c>
      <c r="B48" s="165">
        <v>17861</v>
      </c>
    </row>
    <row r="49" spans="1:2" x14ac:dyDescent="0.25">
      <c r="A49" s="111" t="s">
        <v>101</v>
      </c>
      <c r="B49" s="165">
        <v>328769</v>
      </c>
    </row>
    <row r="50" spans="1:2" x14ac:dyDescent="0.25">
      <c r="A50" s="111" t="s">
        <v>102</v>
      </c>
      <c r="B50" s="165">
        <v>22445</v>
      </c>
    </row>
    <row r="51" spans="1:2" x14ac:dyDescent="0.25">
      <c r="A51" s="111"/>
      <c r="B51" s="165"/>
    </row>
    <row r="52" spans="1:2" x14ac:dyDescent="0.25">
      <c r="A52" s="159">
        <v>2008</v>
      </c>
      <c r="B52" s="161"/>
    </row>
    <row r="53" spans="1:2" x14ac:dyDescent="0.25">
      <c r="A53" s="159" t="s">
        <v>88</v>
      </c>
      <c r="B53" s="161">
        <v>4281257</v>
      </c>
    </row>
    <row r="54" spans="1:2" x14ac:dyDescent="0.25">
      <c r="A54" s="159" t="s">
        <v>89</v>
      </c>
      <c r="B54" s="161">
        <v>305950</v>
      </c>
    </row>
    <row r="55" spans="1:2" x14ac:dyDescent="0.25">
      <c r="A55" s="156" t="s">
        <v>90</v>
      </c>
      <c r="B55" s="163">
        <v>93288</v>
      </c>
    </row>
    <row r="56" spans="1:2" x14ac:dyDescent="0.25">
      <c r="A56" s="156" t="s">
        <v>91</v>
      </c>
      <c r="B56" s="163">
        <v>125171</v>
      </c>
    </row>
    <row r="57" spans="1:2" x14ac:dyDescent="0.25">
      <c r="A57" s="160" t="s">
        <v>92</v>
      </c>
      <c r="B57" s="164">
        <v>295536</v>
      </c>
    </row>
    <row r="58" spans="1:2" x14ac:dyDescent="0.25">
      <c r="A58" s="160" t="s">
        <v>93</v>
      </c>
      <c r="B58" s="165">
        <v>238994</v>
      </c>
    </row>
    <row r="59" spans="1:2" x14ac:dyDescent="0.25">
      <c r="A59" s="111" t="s">
        <v>94</v>
      </c>
      <c r="B59" s="165">
        <v>457486</v>
      </c>
    </row>
    <row r="60" spans="1:2" x14ac:dyDescent="0.25">
      <c r="A60" s="111" t="s">
        <v>150</v>
      </c>
      <c r="B60" s="165">
        <v>982892</v>
      </c>
    </row>
    <row r="61" spans="1:2" x14ac:dyDescent="0.25">
      <c r="A61" s="111" t="s">
        <v>96</v>
      </c>
      <c r="B61" s="165">
        <v>260795</v>
      </c>
    </row>
    <row r="62" spans="1:2" x14ac:dyDescent="0.25">
      <c r="A62" s="111" t="s">
        <v>97</v>
      </c>
      <c r="B62" s="165">
        <v>460732</v>
      </c>
    </row>
    <row r="63" spans="1:2" x14ac:dyDescent="0.25">
      <c r="A63" s="111" t="s">
        <v>98</v>
      </c>
      <c r="B63" s="165">
        <v>670527</v>
      </c>
    </row>
    <row r="64" spans="1:2" x14ac:dyDescent="0.25">
      <c r="A64" s="111" t="s">
        <v>99</v>
      </c>
      <c r="B64" s="165">
        <v>17083</v>
      </c>
    </row>
    <row r="65" spans="1:2" x14ac:dyDescent="0.25">
      <c r="A65" s="111" t="s">
        <v>100</v>
      </c>
      <c r="B65" s="165">
        <v>18054</v>
      </c>
    </row>
    <row r="66" spans="1:2" x14ac:dyDescent="0.25">
      <c r="A66" s="111" t="s">
        <v>101</v>
      </c>
      <c r="B66" s="165">
        <v>332186</v>
      </c>
    </row>
    <row r="67" spans="1:2" x14ac:dyDescent="0.25">
      <c r="A67" s="111" t="s">
        <v>102</v>
      </c>
      <c r="B67" s="165">
        <v>22563</v>
      </c>
    </row>
    <row r="68" spans="1:2" x14ac:dyDescent="0.25">
      <c r="A68" s="111"/>
      <c r="B68" s="165"/>
    </row>
    <row r="69" spans="1:2" x14ac:dyDescent="0.25">
      <c r="A69" s="158">
        <v>2009</v>
      </c>
      <c r="B69" s="165"/>
    </row>
    <row r="70" spans="1:2" x14ac:dyDescent="0.25">
      <c r="A70" s="111" t="s">
        <v>88</v>
      </c>
      <c r="B70" s="165">
        <v>4311655</v>
      </c>
    </row>
    <row r="71" spans="1:2" x14ac:dyDescent="0.25">
      <c r="A71" s="111" t="s">
        <v>89</v>
      </c>
      <c r="B71" s="165">
        <v>306747</v>
      </c>
    </row>
    <row r="72" spans="1:2" x14ac:dyDescent="0.25">
      <c r="A72" s="111" t="s">
        <v>90</v>
      </c>
      <c r="B72" s="165">
        <v>93736</v>
      </c>
    </row>
    <row r="73" spans="1:2" x14ac:dyDescent="0.25">
      <c r="A73" s="74" t="s">
        <v>91</v>
      </c>
      <c r="B73" s="161">
        <v>125496</v>
      </c>
    </row>
    <row r="74" spans="1:2" x14ac:dyDescent="0.25">
      <c r="A74" s="74" t="s">
        <v>92</v>
      </c>
      <c r="B74" s="161">
        <v>296803</v>
      </c>
    </row>
    <row r="75" spans="1:2" x14ac:dyDescent="0.25">
      <c r="A75" s="74" t="s">
        <v>93</v>
      </c>
      <c r="B75" s="161">
        <v>240321</v>
      </c>
    </row>
    <row r="76" spans="1:2" x14ac:dyDescent="0.25">
      <c r="A76" s="157" t="s">
        <v>94</v>
      </c>
      <c r="B76" s="163">
        <v>462833</v>
      </c>
    </row>
    <row r="77" spans="1:2" x14ac:dyDescent="0.25">
      <c r="A77" s="157" t="s">
        <v>150</v>
      </c>
      <c r="B77" s="163">
        <v>990751</v>
      </c>
    </row>
    <row r="78" spans="1:2" x14ac:dyDescent="0.25">
      <c r="A78" s="114" t="s">
        <v>96</v>
      </c>
      <c r="B78" s="164">
        <v>262125</v>
      </c>
    </row>
    <row r="79" spans="1:2" x14ac:dyDescent="0.25">
      <c r="A79" s="114" t="s">
        <v>97</v>
      </c>
      <c r="B79" s="165">
        <v>462818</v>
      </c>
    </row>
    <row r="80" spans="1:2" x14ac:dyDescent="0.25">
      <c r="A80" s="111" t="s">
        <v>98</v>
      </c>
      <c r="B80" s="165">
        <v>676951</v>
      </c>
    </row>
    <row r="81" spans="1:2" x14ac:dyDescent="0.25">
      <c r="A81" s="111" t="s">
        <v>99</v>
      </c>
      <c r="B81" s="165">
        <v>17290</v>
      </c>
    </row>
    <row r="82" spans="1:2" x14ac:dyDescent="0.25">
      <c r="A82" s="111" t="s">
        <v>100</v>
      </c>
      <c r="B82" s="165">
        <v>18341</v>
      </c>
    </row>
    <row r="83" spans="1:2" x14ac:dyDescent="0.25">
      <c r="A83" s="111" t="s">
        <v>101</v>
      </c>
      <c r="B83" s="165">
        <v>334775</v>
      </c>
    </row>
    <row r="84" spans="1:2" x14ac:dyDescent="0.25">
      <c r="A84" s="111" t="s">
        <v>102</v>
      </c>
      <c r="B84" s="165">
        <v>22668</v>
      </c>
    </row>
    <row r="85" spans="1:2" x14ac:dyDescent="0.25">
      <c r="A85" s="111"/>
      <c r="B85" s="165"/>
    </row>
    <row r="86" spans="1:2" x14ac:dyDescent="0.25">
      <c r="A86" s="158">
        <v>2010</v>
      </c>
      <c r="B86" s="165"/>
    </row>
    <row r="87" spans="1:2" x14ac:dyDescent="0.25">
      <c r="A87" s="111" t="s">
        <v>88</v>
      </c>
      <c r="B87" s="165">
        <v>4344402</v>
      </c>
    </row>
    <row r="88" spans="1:2" x14ac:dyDescent="0.25">
      <c r="A88" s="111" t="s">
        <v>89</v>
      </c>
      <c r="B88" s="165">
        <v>307962</v>
      </c>
    </row>
    <row r="89" spans="1:2" x14ac:dyDescent="0.25">
      <c r="A89" s="111" t="s">
        <v>90</v>
      </c>
      <c r="B89" s="165">
        <v>94050</v>
      </c>
    </row>
    <row r="90" spans="1:2" x14ac:dyDescent="0.25">
      <c r="A90" s="111" t="s">
        <v>91</v>
      </c>
      <c r="B90" s="165">
        <v>125796</v>
      </c>
    </row>
    <row r="91" spans="1:2" x14ac:dyDescent="0.25">
      <c r="A91" s="111" t="s">
        <v>92</v>
      </c>
      <c r="B91" s="165">
        <v>298058</v>
      </c>
    </row>
    <row r="92" spans="1:2" x14ac:dyDescent="0.25">
      <c r="A92" s="111" t="s">
        <v>93</v>
      </c>
      <c r="B92" s="165">
        <v>241893</v>
      </c>
    </row>
    <row r="93" spans="1:2" x14ac:dyDescent="0.25">
      <c r="A93" s="111" t="s">
        <v>94</v>
      </c>
      <c r="B93" s="165">
        <v>468297</v>
      </c>
    </row>
    <row r="94" spans="1:2" x14ac:dyDescent="0.25">
      <c r="A94" s="74" t="s">
        <v>150</v>
      </c>
      <c r="B94" s="161">
        <v>998458</v>
      </c>
    </row>
    <row r="95" spans="1:2" x14ac:dyDescent="0.25">
      <c r="A95" s="74" t="s">
        <v>96</v>
      </c>
      <c r="B95" s="161">
        <v>263549</v>
      </c>
    </row>
    <row r="96" spans="1:2" x14ac:dyDescent="0.25">
      <c r="A96" s="74" t="s">
        <v>97</v>
      </c>
      <c r="B96" s="161">
        <v>464728</v>
      </c>
    </row>
    <row r="97" spans="1:2" x14ac:dyDescent="0.25">
      <c r="A97" s="157" t="s">
        <v>98</v>
      </c>
      <c r="B97" s="163">
        <v>684880</v>
      </c>
    </row>
    <row r="98" spans="1:2" x14ac:dyDescent="0.25">
      <c r="A98" s="157" t="s">
        <v>99</v>
      </c>
      <c r="B98" s="163">
        <v>17580</v>
      </c>
    </row>
    <row r="99" spans="1:2" x14ac:dyDescent="0.25">
      <c r="A99" s="114" t="s">
        <v>100</v>
      </c>
      <c r="B99" s="164">
        <v>18575</v>
      </c>
    </row>
    <row r="100" spans="1:2" x14ac:dyDescent="0.25">
      <c r="A100" s="114" t="s">
        <v>101</v>
      </c>
      <c r="B100" s="165">
        <v>337651</v>
      </c>
    </row>
    <row r="101" spans="1:2" x14ac:dyDescent="0.25">
      <c r="A101" s="111" t="s">
        <v>102</v>
      </c>
      <c r="B101" s="165">
        <v>22925</v>
      </c>
    </row>
    <row r="102" spans="1:2" x14ac:dyDescent="0.25">
      <c r="A102" s="111"/>
      <c r="B102" s="165"/>
    </row>
    <row r="103" spans="1:2" x14ac:dyDescent="0.25">
      <c r="A103" s="158">
        <v>2011</v>
      </c>
      <c r="B103" s="165"/>
    </row>
    <row r="104" spans="1:2" x14ac:dyDescent="0.25">
      <c r="A104" s="111" t="s">
        <v>88</v>
      </c>
      <c r="B104" s="128">
        <v>4383797</v>
      </c>
    </row>
    <row r="105" spans="1:2" x14ac:dyDescent="0.25">
      <c r="A105" s="111" t="s">
        <v>89</v>
      </c>
      <c r="B105" s="128">
        <v>309359</v>
      </c>
    </row>
    <row r="106" spans="1:2" x14ac:dyDescent="0.25">
      <c r="A106" s="111" t="s">
        <v>90</v>
      </c>
      <c r="B106" s="128">
        <v>94550</v>
      </c>
    </row>
    <row r="107" spans="1:2" x14ac:dyDescent="0.25">
      <c r="A107" s="111" t="s">
        <v>91</v>
      </c>
      <c r="B107" s="128">
        <v>126333</v>
      </c>
    </row>
    <row r="108" spans="1:2" x14ac:dyDescent="0.25">
      <c r="A108" s="111" t="s">
        <v>92</v>
      </c>
      <c r="B108" s="128">
        <v>300814</v>
      </c>
    </row>
    <row r="109" spans="1:2" x14ac:dyDescent="0.25">
      <c r="A109" s="111" t="s">
        <v>93</v>
      </c>
      <c r="B109" s="128">
        <v>244429</v>
      </c>
    </row>
    <row r="110" spans="1:2" x14ac:dyDescent="0.25">
      <c r="A110" s="111" t="s">
        <v>94</v>
      </c>
      <c r="B110" s="128">
        <v>472926</v>
      </c>
    </row>
    <row r="111" spans="1:2" x14ac:dyDescent="0.25">
      <c r="A111" s="111" t="s">
        <v>150</v>
      </c>
      <c r="B111" s="128">
        <v>1007363</v>
      </c>
    </row>
    <row r="112" spans="1:2" x14ac:dyDescent="0.25">
      <c r="A112" s="111" t="s">
        <v>96</v>
      </c>
      <c r="B112" s="128">
        <v>265966</v>
      </c>
    </row>
    <row r="113" spans="1:2" x14ac:dyDescent="0.25">
      <c r="A113" s="111" t="s">
        <v>97</v>
      </c>
      <c r="B113" s="128">
        <v>466840</v>
      </c>
    </row>
    <row r="114" spans="1:2" x14ac:dyDescent="0.25">
      <c r="A114" s="111" t="s">
        <v>98</v>
      </c>
      <c r="B114" s="128">
        <v>694368</v>
      </c>
    </row>
    <row r="115" spans="1:2" x14ac:dyDescent="0.25">
      <c r="A115" s="74" t="s">
        <v>99</v>
      </c>
      <c r="B115" s="128">
        <v>17823</v>
      </c>
    </row>
    <row r="116" spans="1:2" x14ac:dyDescent="0.25">
      <c r="A116" s="74" t="s">
        <v>100</v>
      </c>
      <c r="B116" s="128">
        <v>18765</v>
      </c>
    </row>
    <row r="117" spans="1:2" x14ac:dyDescent="0.25">
      <c r="A117" s="74" t="s">
        <v>101</v>
      </c>
      <c r="B117" s="128">
        <v>341226</v>
      </c>
    </row>
    <row r="118" spans="1:2" x14ac:dyDescent="0.25">
      <c r="A118" s="157" t="s">
        <v>102</v>
      </c>
      <c r="B118" s="128">
        <v>23035</v>
      </c>
    </row>
    <row r="119" spans="1:2" x14ac:dyDescent="0.25">
      <c r="A119" s="157"/>
      <c r="B119" s="163"/>
    </row>
    <row r="120" spans="1:2" x14ac:dyDescent="0.25">
      <c r="A120" s="167">
        <v>2012</v>
      </c>
      <c r="B120" s="164"/>
    </row>
    <row r="121" spans="1:2" x14ac:dyDescent="0.25">
      <c r="A121" s="114" t="s">
        <v>88</v>
      </c>
      <c r="B121" s="165">
        <v>4398974</v>
      </c>
    </row>
    <row r="122" spans="1:2" x14ac:dyDescent="0.25">
      <c r="A122" s="111" t="s">
        <v>89</v>
      </c>
      <c r="B122" s="165">
        <v>309229</v>
      </c>
    </row>
    <row r="123" spans="1:2" x14ac:dyDescent="0.25">
      <c r="A123" s="111" t="s">
        <v>90</v>
      </c>
      <c r="B123" s="165">
        <v>94585</v>
      </c>
    </row>
    <row r="124" spans="1:2" x14ac:dyDescent="0.25">
      <c r="A124" s="111" t="s">
        <v>91</v>
      </c>
      <c r="B124" s="165">
        <v>126222</v>
      </c>
    </row>
    <row r="125" spans="1:2" x14ac:dyDescent="0.25">
      <c r="A125" s="111" t="s">
        <v>92</v>
      </c>
      <c r="B125" s="165">
        <v>301842</v>
      </c>
    </row>
    <row r="126" spans="1:2" x14ac:dyDescent="0.25">
      <c r="A126" s="111" t="s">
        <v>93</v>
      </c>
      <c r="B126" s="165">
        <v>245584</v>
      </c>
    </row>
    <row r="127" spans="1:2" x14ac:dyDescent="0.25">
      <c r="A127" s="111" t="s">
        <v>94</v>
      </c>
      <c r="B127" s="165">
        <v>476088</v>
      </c>
    </row>
    <row r="128" spans="1:2" x14ac:dyDescent="0.25">
      <c r="A128" s="111" t="s">
        <v>95</v>
      </c>
      <c r="B128" s="165">
        <v>944997</v>
      </c>
    </row>
    <row r="129" spans="1:2" x14ac:dyDescent="0.25">
      <c r="A129" s="111" t="s">
        <v>96</v>
      </c>
      <c r="B129" s="165">
        <v>264854</v>
      </c>
    </row>
    <row r="130" spans="1:2" x14ac:dyDescent="0.25">
      <c r="A130" s="111" t="s">
        <v>97</v>
      </c>
      <c r="B130" s="165">
        <v>532342</v>
      </c>
    </row>
    <row r="131" spans="1:2" x14ac:dyDescent="0.25">
      <c r="A131" s="111" t="s">
        <v>98</v>
      </c>
      <c r="B131" s="165">
        <v>700401</v>
      </c>
    </row>
    <row r="132" spans="1:2" x14ac:dyDescent="0.25">
      <c r="A132" s="111" t="s">
        <v>99</v>
      </c>
      <c r="B132" s="165">
        <v>17958</v>
      </c>
    </row>
    <row r="133" spans="1:2" x14ac:dyDescent="0.25">
      <c r="A133" s="111" t="s">
        <v>100</v>
      </c>
      <c r="B133" s="165">
        <v>18807</v>
      </c>
    </row>
    <row r="134" spans="1:2" x14ac:dyDescent="0.25">
      <c r="A134" s="111" t="s">
        <v>101</v>
      </c>
      <c r="B134" s="165">
        <v>343074</v>
      </c>
    </row>
    <row r="135" spans="1:2" x14ac:dyDescent="0.25">
      <c r="A135" s="111" t="s">
        <v>102</v>
      </c>
      <c r="B135" s="165">
        <v>22991</v>
      </c>
    </row>
    <row r="136" spans="1:2" x14ac:dyDescent="0.25">
      <c r="A136" s="74"/>
      <c r="B136" s="161"/>
    </row>
    <row r="137" spans="1:2" x14ac:dyDescent="0.25">
      <c r="A137" s="159">
        <v>2013</v>
      </c>
      <c r="B137" s="161"/>
    </row>
    <row r="138" spans="1:2" x14ac:dyDescent="0.25">
      <c r="A138" s="74" t="s">
        <v>88</v>
      </c>
      <c r="B138" s="161">
        <v>4416121</v>
      </c>
    </row>
    <row r="139" spans="1:2" x14ac:dyDescent="0.25">
      <c r="A139" s="157" t="s">
        <v>89</v>
      </c>
      <c r="B139" s="163">
        <v>309111</v>
      </c>
    </row>
    <row r="140" spans="1:2" x14ac:dyDescent="0.25">
      <c r="A140" s="157" t="s">
        <v>90</v>
      </c>
      <c r="B140" s="163">
        <v>94850</v>
      </c>
    </row>
    <row r="141" spans="1:2" x14ac:dyDescent="0.25">
      <c r="A141" s="114" t="s">
        <v>91</v>
      </c>
      <c r="B141" s="164">
        <v>126015</v>
      </c>
    </row>
    <row r="142" spans="1:2" x14ac:dyDescent="0.25">
      <c r="A142" s="114" t="s">
        <v>92</v>
      </c>
      <c r="B142" s="165">
        <v>302714</v>
      </c>
    </row>
    <row r="143" spans="1:2" x14ac:dyDescent="0.25">
      <c r="A143" s="111" t="s">
        <v>93</v>
      </c>
      <c r="B143" s="165">
        <v>246542</v>
      </c>
    </row>
    <row r="144" spans="1:2" x14ac:dyDescent="0.25">
      <c r="A144" s="111" t="s">
        <v>94</v>
      </c>
      <c r="B144" s="165">
        <v>481346</v>
      </c>
    </row>
    <row r="145" spans="1:2" x14ac:dyDescent="0.25">
      <c r="A145" s="111" t="s">
        <v>95</v>
      </c>
      <c r="B145" s="165">
        <v>945996</v>
      </c>
    </row>
    <row r="146" spans="1:2" x14ac:dyDescent="0.25">
      <c r="A146" s="111" t="s">
        <v>96</v>
      </c>
      <c r="B146" s="165">
        <v>266636</v>
      </c>
    </row>
    <row r="147" spans="1:2" x14ac:dyDescent="0.25">
      <c r="A147" s="111" t="s">
        <v>97</v>
      </c>
      <c r="B147" s="165">
        <v>533604</v>
      </c>
    </row>
    <row r="148" spans="1:2" x14ac:dyDescent="0.25">
      <c r="A148" s="111" t="s">
        <v>98</v>
      </c>
      <c r="B148" s="165">
        <v>705480</v>
      </c>
    </row>
    <row r="149" spans="1:2" x14ac:dyDescent="0.25">
      <c r="A149" s="111" t="s">
        <v>99</v>
      </c>
      <c r="B149" s="165">
        <v>18034</v>
      </c>
    </row>
    <row r="150" spans="1:2" x14ac:dyDescent="0.25">
      <c r="A150" s="111" t="s">
        <v>100</v>
      </c>
      <c r="B150" s="165">
        <v>18843</v>
      </c>
    </row>
    <row r="151" spans="1:2" x14ac:dyDescent="0.25">
      <c r="A151" s="111" t="s">
        <v>101</v>
      </c>
      <c r="B151" s="165">
        <v>344010</v>
      </c>
    </row>
    <row r="152" spans="1:2" x14ac:dyDescent="0.25">
      <c r="A152" s="111" t="s">
        <v>102</v>
      </c>
      <c r="B152" s="165">
        <v>22940</v>
      </c>
    </row>
    <row r="153" spans="1:2" x14ac:dyDescent="0.25">
      <c r="A153" s="111"/>
      <c r="B153" s="165"/>
    </row>
    <row r="154" spans="1:2" x14ac:dyDescent="0.25">
      <c r="A154" s="159">
        <v>2014</v>
      </c>
      <c r="B154" s="183"/>
    </row>
    <row r="155" spans="1:2" x14ac:dyDescent="0.25">
      <c r="A155" s="74" t="s">
        <v>88</v>
      </c>
      <c r="B155" s="187">
        <v>4436559</v>
      </c>
    </row>
    <row r="156" spans="1:2" x14ac:dyDescent="0.25">
      <c r="A156" s="157" t="s">
        <v>89</v>
      </c>
      <c r="B156" s="184">
        <v>308769</v>
      </c>
    </row>
    <row r="157" spans="1:2" x14ac:dyDescent="0.25">
      <c r="A157" s="157" t="s">
        <v>90</v>
      </c>
      <c r="B157" s="184">
        <v>94971</v>
      </c>
    </row>
    <row r="158" spans="1:2" x14ac:dyDescent="0.25">
      <c r="A158" s="185" t="s">
        <v>91</v>
      </c>
      <c r="B158" s="186">
        <v>126033</v>
      </c>
    </row>
    <row r="159" spans="1:2" x14ac:dyDescent="0.25">
      <c r="A159" s="185" t="s">
        <v>92</v>
      </c>
      <c r="B159" s="187">
        <v>303180</v>
      </c>
    </row>
    <row r="160" spans="1:2" x14ac:dyDescent="0.25">
      <c r="A160" s="111" t="s">
        <v>93</v>
      </c>
      <c r="B160" s="187">
        <v>247498</v>
      </c>
    </row>
    <row r="161" spans="1:2" x14ac:dyDescent="0.25">
      <c r="A161" s="111" t="s">
        <v>94</v>
      </c>
      <c r="B161" s="187">
        <v>485449</v>
      </c>
    </row>
    <row r="162" spans="1:2" x14ac:dyDescent="0.25">
      <c r="A162" s="111" t="s">
        <v>95</v>
      </c>
      <c r="B162" s="187">
        <v>950477</v>
      </c>
    </row>
    <row r="163" spans="1:2" x14ac:dyDescent="0.25">
      <c r="A163" s="111" t="s">
        <v>96</v>
      </c>
      <c r="B163" s="187">
        <v>267029</v>
      </c>
    </row>
    <row r="164" spans="1:2" x14ac:dyDescent="0.25">
      <c r="A164" s="111" t="s">
        <v>97</v>
      </c>
      <c r="B164" s="187">
        <v>534857</v>
      </c>
    </row>
    <row r="165" spans="1:2" x14ac:dyDescent="0.25">
      <c r="A165" s="111" t="s">
        <v>98</v>
      </c>
      <c r="B165" s="187">
        <v>712546</v>
      </c>
    </row>
    <row r="166" spans="1:2" x14ac:dyDescent="0.25">
      <c r="A166" s="111" t="s">
        <v>99</v>
      </c>
      <c r="B166" s="187">
        <v>18072</v>
      </c>
    </row>
    <row r="167" spans="1:2" x14ac:dyDescent="0.25">
      <c r="A167" s="111" t="s">
        <v>100</v>
      </c>
      <c r="B167" s="187">
        <v>18913</v>
      </c>
    </row>
    <row r="168" spans="1:2" x14ac:dyDescent="0.25">
      <c r="A168" s="111" t="s">
        <v>101</v>
      </c>
      <c r="B168" s="187">
        <v>345946</v>
      </c>
    </row>
    <row r="169" spans="1:2" x14ac:dyDescent="0.25">
      <c r="A169" s="111" t="s">
        <v>102</v>
      </c>
      <c r="B169" s="187">
        <v>22819</v>
      </c>
    </row>
    <row r="170" spans="1:2" x14ac:dyDescent="0.25">
      <c r="A170" s="111"/>
      <c r="B170" s="165"/>
    </row>
    <row r="171" spans="1:2" x14ac:dyDescent="0.25">
      <c r="A171" s="159">
        <v>2015</v>
      </c>
      <c r="B171" s="165"/>
    </row>
    <row r="172" spans="1:2" x14ac:dyDescent="0.25">
      <c r="A172" s="74" t="s">
        <v>88</v>
      </c>
      <c r="B172" s="128">
        <v>4460738</v>
      </c>
    </row>
    <row r="173" spans="1:2" x14ac:dyDescent="0.25">
      <c r="A173" s="157" t="s">
        <v>89</v>
      </c>
      <c r="B173" s="128">
        <v>308405</v>
      </c>
    </row>
    <row r="174" spans="1:2" x14ac:dyDescent="0.25">
      <c r="A174" s="157" t="s">
        <v>90</v>
      </c>
      <c r="B174" s="128">
        <v>95055</v>
      </c>
    </row>
    <row r="175" spans="1:2" x14ac:dyDescent="0.25">
      <c r="A175" s="185" t="s">
        <v>91</v>
      </c>
      <c r="B175" s="128">
        <v>125994</v>
      </c>
    </row>
    <row r="176" spans="1:2" x14ac:dyDescent="0.25">
      <c r="A176" s="185" t="s">
        <v>92</v>
      </c>
      <c r="B176" s="128">
        <v>303999</v>
      </c>
    </row>
    <row r="177" spans="1:2" x14ac:dyDescent="0.25">
      <c r="A177" s="111" t="s">
        <v>93</v>
      </c>
      <c r="B177" s="128">
        <v>249793</v>
      </c>
    </row>
    <row r="178" spans="1:2" x14ac:dyDescent="0.25">
      <c r="A178" s="111" t="s">
        <v>94</v>
      </c>
      <c r="B178" s="128">
        <v>488611</v>
      </c>
    </row>
    <row r="179" spans="1:2" x14ac:dyDescent="0.25">
      <c r="A179" s="111" t="s">
        <v>95</v>
      </c>
      <c r="B179" s="128">
        <v>956927</v>
      </c>
    </row>
    <row r="180" spans="1:2" x14ac:dyDescent="0.25">
      <c r="A180" s="111" t="s">
        <v>96</v>
      </c>
      <c r="B180" s="128">
        <v>267752</v>
      </c>
    </row>
    <row r="181" spans="1:2" x14ac:dyDescent="0.25">
      <c r="A181" s="111" t="s">
        <v>97</v>
      </c>
      <c r="B181" s="128">
        <v>536332</v>
      </c>
    </row>
    <row r="182" spans="1:2" x14ac:dyDescent="0.25">
      <c r="A182" s="111" t="s">
        <v>98</v>
      </c>
      <c r="B182" s="128">
        <v>721051</v>
      </c>
    </row>
    <row r="183" spans="1:2" x14ac:dyDescent="0.25">
      <c r="A183" s="111" t="s">
        <v>99</v>
      </c>
      <c r="B183" s="128">
        <v>18181</v>
      </c>
    </row>
    <row r="184" spans="1:2" x14ac:dyDescent="0.25">
      <c r="A184" s="111" t="s">
        <v>100</v>
      </c>
      <c r="B184" s="128">
        <v>18946</v>
      </c>
    </row>
    <row r="185" spans="1:2" x14ac:dyDescent="0.25">
      <c r="A185" s="111" t="s">
        <v>101</v>
      </c>
      <c r="B185" s="128">
        <v>346970</v>
      </c>
    </row>
    <row r="186" spans="1:2" x14ac:dyDescent="0.25">
      <c r="A186" s="111" t="s">
        <v>102</v>
      </c>
      <c r="B186" s="128">
        <v>22722</v>
      </c>
    </row>
    <row r="187" spans="1:2" x14ac:dyDescent="0.25">
      <c r="A187" s="111"/>
      <c r="B187" s="165"/>
    </row>
    <row r="188" spans="1:2" x14ac:dyDescent="0.25">
      <c r="A188" s="159">
        <v>2016</v>
      </c>
      <c r="B188" s="165"/>
    </row>
    <row r="189" spans="1:2" x14ac:dyDescent="0.25">
      <c r="A189" s="74" t="s">
        <v>88</v>
      </c>
      <c r="B189" s="187">
        <v>4488783</v>
      </c>
    </row>
    <row r="190" spans="1:2" x14ac:dyDescent="0.25">
      <c r="A190" s="157" t="s">
        <v>89</v>
      </c>
      <c r="B190" s="187">
        <v>308413</v>
      </c>
    </row>
    <row r="191" spans="1:2" x14ac:dyDescent="0.25">
      <c r="A191" s="157" t="s">
        <v>90</v>
      </c>
      <c r="B191" s="187">
        <v>95528</v>
      </c>
    </row>
    <row r="192" spans="1:2" x14ac:dyDescent="0.25">
      <c r="A192" s="185" t="s">
        <v>91</v>
      </c>
      <c r="B192" s="187">
        <v>125906</v>
      </c>
    </row>
    <row r="193" spans="1:2" x14ac:dyDescent="0.25">
      <c r="A193" s="185" t="s">
        <v>92</v>
      </c>
      <c r="B193" s="187">
        <v>305958</v>
      </c>
    </row>
    <row r="194" spans="1:2" x14ac:dyDescent="0.25">
      <c r="A194" s="111" t="s">
        <v>93</v>
      </c>
      <c r="B194" s="187">
        <v>251604</v>
      </c>
    </row>
    <row r="195" spans="1:2" x14ac:dyDescent="0.25">
      <c r="A195" s="111" t="s">
        <v>94</v>
      </c>
      <c r="B195" s="187">
        <v>488515</v>
      </c>
    </row>
    <row r="196" spans="1:2" x14ac:dyDescent="0.25">
      <c r="A196" s="111" t="s">
        <v>95</v>
      </c>
      <c r="B196" s="187">
        <v>966842</v>
      </c>
    </row>
    <row r="197" spans="1:2" x14ac:dyDescent="0.25">
      <c r="A197" s="111" t="s">
        <v>96</v>
      </c>
      <c r="B197" s="203">
        <v>268690</v>
      </c>
    </row>
    <row r="198" spans="1:2" x14ac:dyDescent="0.25">
      <c r="A198" s="111" t="s">
        <v>97</v>
      </c>
      <c r="B198" s="184">
        <v>538315</v>
      </c>
    </row>
    <row r="199" spans="1:2" x14ac:dyDescent="0.25">
      <c r="A199" s="111" t="s">
        <v>98</v>
      </c>
      <c r="B199" s="184">
        <v>731456</v>
      </c>
    </row>
    <row r="200" spans="1:2" x14ac:dyDescent="0.25">
      <c r="A200" s="111" t="s">
        <v>99</v>
      </c>
      <c r="B200" s="184">
        <v>18334</v>
      </c>
    </row>
    <row r="201" spans="1:2" x14ac:dyDescent="0.25">
      <c r="A201" s="111" t="s">
        <v>100</v>
      </c>
      <c r="B201" s="187">
        <v>18967</v>
      </c>
    </row>
    <row r="202" spans="1:2" x14ac:dyDescent="0.25">
      <c r="A202" s="111" t="s">
        <v>101</v>
      </c>
      <c r="B202" s="187">
        <v>347662</v>
      </c>
    </row>
    <row r="203" spans="1:2" x14ac:dyDescent="0.25">
      <c r="A203" s="111" t="s">
        <v>102</v>
      </c>
      <c r="B203" s="187">
        <v>22593</v>
      </c>
    </row>
    <row r="205" spans="1:2" x14ac:dyDescent="0.25">
      <c r="A205" s="159">
        <v>2017</v>
      </c>
      <c r="B205" s="165"/>
    </row>
    <row r="206" spans="1:2" x14ac:dyDescent="0.25">
      <c r="A206" s="74" t="s">
        <v>88</v>
      </c>
      <c r="B206" s="187">
        <v>4507358</v>
      </c>
    </row>
    <row r="207" spans="1:2" x14ac:dyDescent="0.25">
      <c r="A207" s="157" t="s">
        <v>89</v>
      </c>
      <c r="B207" s="187">
        <v>308629</v>
      </c>
    </row>
    <row r="208" spans="1:2" x14ac:dyDescent="0.25">
      <c r="A208" s="157" t="s">
        <v>90</v>
      </c>
      <c r="B208" s="187">
        <v>95994</v>
      </c>
    </row>
    <row r="209" spans="1:2" x14ac:dyDescent="0.25">
      <c r="A209" s="185" t="s">
        <v>91</v>
      </c>
      <c r="B209" s="187">
        <v>125713</v>
      </c>
    </row>
    <row r="210" spans="1:2" x14ac:dyDescent="0.25">
      <c r="A210" s="185" t="s">
        <v>92</v>
      </c>
      <c r="B210" s="187">
        <v>307077</v>
      </c>
    </row>
    <row r="211" spans="1:2" x14ac:dyDescent="0.25">
      <c r="A211" s="111" t="s">
        <v>93</v>
      </c>
      <c r="B211" s="187">
        <v>252806</v>
      </c>
    </row>
    <row r="212" spans="1:2" x14ac:dyDescent="0.25">
      <c r="A212" s="111" t="s">
        <v>94</v>
      </c>
      <c r="B212" s="187">
        <v>486635</v>
      </c>
    </row>
    <row r="213" spans="1:2" x14ac:dyDescent="0.25">
      <c r="A213" s="111" t="s">
        <v>95</v>
      </c>
      <c r="B213" s="187">
        <v>973353</v>
      </c>
    </row>
    <row r="214" spans="1:2" x14ac:dyDescent="0.25">
      <c r="A214" s="111" t="s">
        <v>96</v>
      </c>
      <c r="B214" s="203">
        <v>269272</v>
      </c>
    </row>
    <row r="215" spans="1:2" x14ac:dyDescent="0.25">
      <c r="A215" s="111" t="s">
        <v>97</v>
      </c>
      <c r="B215" s="184">
        <v>539968</v>
      </c>
    </row>
    <row r="216" spans="1:2" x14ac:dyDescent="0.25">
      <c r="A216" s="111" t="s">
        <v>98</v>
      </c>
      <c r="B216" s="184">
        <v>739675</v>
      </c>
    </row>
    <row r="217" spans="1:2" x14ac:dyDescent="0.25">
      <c r="A217" s="111" t="s">
        <v>99</v>
      </c>
      <c r="B217" s="184">
        <v>18455</v>
      </c>
    </row>
    <row r="218" spans="1:2" x14ac:dyDescent="0.25">
      <c r="A218" s="111" t="s">
        <v>100</v>
      </c>
      <c r="B218" s="187">
        <v>18847</v>
      </c>
    </row>
    <row r="219" spans="1:2" x14ac:dyDescent="0.25">
      <c r="A219" s="111" t="s">
        <v>101</v>
      </c>
      <c r="B219" s="187">
        <v>348351</v>
      </c>
    </row>
    <row r="220" spans="1:2" x14ac:dyDescent="0.25">
      <c r="A220" s="111" t="s">
        <v>102</v>
      </c>
      <c r="B220" s="187">
        <v>22583</v>
      </c>
    </row>
    <row r="222" spans="1:2" x14ac:dyDescent="0.25">
      <c r="A222" s="159">
        <v>2018</v>
      </c>
      <c r="B222" s="165"/>
    </row>
    <row r="223" spans="1:2" x14ac:dyDescent="0.25">
      <c r="A223" s="74" t="s">
        <v>88</v>
      </c>
      <c r="B223" s="187">
        <v>4518598</v>
      </c>
    </row>
    <row r="224" spans="1:2" x14ac:dyDescent="0.25">
      <c r="A224" s="157" t="s">
        <v>89</v>
      </c>
      <c r="B224" s="187">
        <v>308133</v>
      </c>
    </row>
    <row r="225" spans="1:4" x14ac:dyDescent="0.25">
      <c r="A225" s="157" t="s">
        <v>90</v>
      </c>
      <c r="B225" s="187">
        <v>96224</v>
      </c>
    </row>
    <row r="226" spans="1:4" x14ac:dyDescent="0.25">
      <c r="A226" s="185" t="s">
        <v>91</v>
      </c>
      <c r="B226" s="187">
        <v>125366</v>
      </c>
    </row>
    <row r="227" spans="1:4" x14ac:dyDescent="0.25">
      <c r="A227" s="185" t="s">
        <v>92</v>
      </c>
      <c r="B227" s="187">
        <v>307437</v>
      </c>
    </row>
    <row r="228" spans="1:4" x14ac:dyDescent="0.25">
      <c r="A228" s="111" t="s">
        <v>93</v>
      </c>
      <c r="B228" s="187">
        <v>253346</v>
      </c>
    </row>
    <row r="229" spans="1:4" x14ac:dyDescent="0.25">
      <c r="A229" s="111" t="s">
        <v>94</v>
      </c>
      <c r="B229" s="187">
        <v>484511</v>
      </c>
    </row>
    <row r="230" spans="1:4" x14ac:dyDescent="0.25">
      <c r="A230" s="111" t="s">
        <v>95</v>
      </c>
      <c r="B230" s="187">
        <v>977992</v>
      </c>
    </row>
    <row r="231" spans="1:4" x14ac:dyDescent="0.25">
      <c r="A231" s="111" t="s">
        <v>96</v>
      </c>
      <c r="B231" s="203">
        <v>269441</v>
      </c>
    </row>
    <row r="232" spans="1:4" x14ac:dyDescent="0.25">
      <c r="A232" s="111" t="s">
        <v>97</v>
      </c>
      <c r="B232" s="184">
        <v>540985</v>
      </c>
    </row>
    <row r="233" spans="1:4" x14ac:dyDescent="0.25">
      <c r="A233" s="111" t="s">
        <v>98</v>
      </c>
      <c r="B233" s="184">
        <v>746844</v>
      </c>
    </row>
    <row r="234" spans="1:4" x14ac:dyDescent="0.25">
      <c r="A234" s="111" t="s">
        <v>99</v>
      </c>
      <c r="B234" s="184">
        <v>18646</v>
      </c>
    </row>
    <row r="235" spans="1:4" x14ac:dyDescent="0.25">
      <c r="A235" s="111" t="s">
        <v>100</v>
      </c>
      <c r="B235" s="187">
        <v>18785</v>
      </c>
    </row>
    <row r="236" spans="1:4" x14ac:dyDescent="0.25">
      <c r="A236" s="111" t="s">
        <v>101</v>
      </c>
      <c r="B236" s="187">
        <v>348386</v>
      </c>
    </row>
    <row r="237" spans="1:4" x14ac:dyDescent="0.25">
      <c r="A237" s="111" t="s">
        <v>102</v>
      </c>
      <c r="B237" s="187">
        <v>22502</v>
      </c>
    </row>
    <row r="239" spans="1:4" x14ac:dyDescent="0.25">
      <c r="A239" s="320">
        <v>2019</v>
      </c>
    </row>
    <row r="240" spans="1:4" x14ac:dyDescent="0.25">
      <c r="A240" s="321" t="s">
        <v>88</v>
      </c>
      <c r="B240" s="187">
        <v>4541903</v>
      </c>
      <c r="C240" s="115">
        <v>4541903</v>
      </c>
      <c r="D240" s="115" t="b">
        <f>C240=B240</f>
        <v>1</v>
      </c>
    </row>
    <row r="241" spans="1:4" x14ac:dyDescent="0.25">
      <c r="A241" s="322" t="s">
        <v>195</v>
      </c>
      <c r="B241" s="187">
        <v>308231</v>
      </c>
      <c r="C241" s="115">
        <v>308231</v>
      </c>
      <c r="D241" s="115" t="b">
        <f t="shared" ref="D241:D254" si="0">C241=B241</f>
        <v>1</v>
      </c>
    </row>
    <row r="242" spans="1:4" x14ac:dyDescent="0.25">
      <c r="A242" s="322" t="s">
        <v>90</v>
      </c>
      <c r="B242" s="187">
        <v>96487</v>
      </c>
      <c r="C242" s="115">
        <v>96487</v>
      </c>
      <c r="D242" s="115" t="b">
        <f t="shared" si="0"/>
        <v>1</v>
      </c>
    </row>
    <row r="243" spans="1:4" x14ac:dyDescent="0.25">
      <c r="A243" s="322" t="s">
        <v>196</v>
      </c>
      <c r="B243" s="187">
        <v>125617</v>
      </c>
      <c r="C243" s="115">
        <v>125617</v>
      </c>
      <c r="D243" s="115" t="b">
        <f t="shared" si="0"/>
        <v>1</v>
      </c>
    </row>
    <row r="244" spans="1:4" x14ac:dyDescent="0.25">
      <c r="A244" s="322" t="s">
        <v>92</v>
      </c>
      <c r="B244" s="187">
        <v>308998</v>
      </c>
      <c r="C244" s="115">
        <v>308998</v>
      </c>
      <c r="D244" s="115" t="b">
        <f t="shared" si="0"/>
        <v>1</v>
      </c>
    </row>
    <row r="245" spans="1:4" x14ac:dyDescent="0.25">
      <c r="A245" s="322" t="s">
        <v>93</v>
      </c>
      <c r="B245" s="187">
        <v>254165</v>
      </c>
      <c r="C245" s="115">
        <v>254165</v>
      </c>
      <c r="D245" s="115" t="b">
        <f t="shared" si="0"/>
        <v>1</v>
      </c>
    </row>
    <row r="246" spans="1:4" x14ac:dyDescent="0.25">
      <c r="A246" s="322" t="s">
        <v>94</v>
      </c>
      <c r="B246" s="187">
        <v>485116</v>
      </c>
      <c r="C246" s="115">
        <v>485116</v>
      </c>
      <c r="D246" s="115" t="b">
        <f t="shared" si="0"/>
        <v>1</v>
      </c>
    </row>
    <row r="247" spans="1:4" x14ac:dyDescent="0.25">
      <c r="A247" s="322" t="s">
        <v>197</v>
      </c>
      <c r="B247" s="187">
        <v>985014</v>
      </c>
      <c r="C247" s="115">
        <v>985014</v>
      </c>
      <c r="D247" s="115" t="b">
        <f t="shared" si="0"/>
        <v>1</v>
      </c>
    </row>
    <row r="248" spans="1:4" x14ac:dyDescent="0.25">
      <c r="A248" s="322" t="s">
        <v>96</v>
      </c>
      <c r="B248" s="203">
        <v>269758</v>
      </c>
      <c r="C248" s="115">
        <v>269758</v>
      </c>
      <c r="D248" s="115" t="b">
        <f t="shared" si="0"/>
        <v>1</v>
      </c>
    </row>
    <row r="249" spans="1:4" x14ac:dyDescent="0.25">
      <c r="A249" s="322" t="s">
        <v>97</v>
      </c>
      <c r="B249" s="184">
        <v>543415</v>
      </c>
      <c r="C249" s="115">
        <v>543415</v>
      </c>
      <c r="D249" s="115" t="b">
        <f t="shared" si="0"/>
        <v>1</v>
      </c>
    </row>
    <row r="250" spans="1:4" x14ac:dyDescent="0.25">
      <c r="A250" s="322" t="s">
        <v>98</v>
      </c>
      <c r="B250" s="184">
        <v>755366</v>
      </c>
      <c r="C250" s="115">
        <v>755366</v>
      </c>
      <c r="D250" s="115" t="b">
        <f t="shared" si="0"/>
        <v>1</v>
      </c>
    </row>
    <row r="251" spans="1:4" x14ac:dyDescent="0.25">
      <c r="A251" s="322" t="s">
        <v>99</v>
      </c>
      <c r="B251" s="184">
        <v>18688</v>
      </c>
      <c r="C251" s="115">
        <v>18688</v>
      </c>
      <c r="D251" s="115" t="b">
        <f t="shared" si="0"/>
        <v>1</v>
      </c>
    </row>
    <row r="252" spans="1:4" x14ac:dyDescent="0.25">
      <c r="A252" s="322" t="s">
        <v>100</v>
      </c>
      <c r="B252" s="187">
        <v>18722</v>
      </c>
      <c r="C252" s="115">
        <v>18722</v>
      </c>
      <c r="D252" s="115" t="b">
        <f t="shared" si="0"/>
        <v>1</v>
      </c>
    </row>
    <row r="253" spans="1:4" x14ac:dyDescent="0.25">
      <c r="A253" s="322" t="s">
        <v>101</v>
      </c>
      <c r="B253" s="187">
        <v>349860</v>
      </c>
      <c r="C253" s="115">
        <v>349860</v>
      </c>
      <c r="D253" s="115" t="b">
        <f t="shared" si="0"/>
        <v>1</v>
      </c>
    </row>
    <row r="254" spans="1:4" x14ac:dyDescent="0.25">
      <c r="A254" s="322" t="s">
        <v>102</v>
      </c>
      <c r="B254" s="187">
        <v>22466</v>
      </c>
      <c r="C254" s="115">
        <v>22466</v>
      </c>
      <c r="D254" s="115" t="b">
        <f t="shared" si="0"/>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Introduction</vt:lpstr>
      <vt:lpstr>WHO DDD Values</vt:lpstr>
      <vt:lpstr>Table 1 - Patients</vt:lpstr>
      <vt:lpstr>Table 2 - Summary Data</vt:lpstr>
      <vt:lpstr>Table 3 - Board Data</vt:lpstr>
      <vt:lpstr>Charts</vt:lpstr>
      <vt:lpstr>Chart Data</vt:lpstr>
      <vt:lpstr>Data (2)</vt:lpstr>
      <vt:lpstr>Population</vt:lpstr>
      <vt:lpstr>'Table 1 - Patients'!Print_Area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2021-09-09T15:38:32Z</dcterms:modified>
</cp:coreProperties>
</file>