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ottish-my.sharepoint.com/personal/grant_wyper_phs_scot/Documents/Desktop/"/>
    </mc:Choice>
  </mc:AlternateContent>
  <xr:revisionPtr revIDLastSave="0" documentId="8_{0076EA2A-899C-4C28-B152-ED37A5E96B9D}" xr6:coauthVersionLast="47" xr6:coauthVersionMax="47" xr10:uidLastSave="{00000000-0000-0000-0000-000000000000}"/>
  <bookViews>
    <workbookView xWindow="-110" yWindow="-110" windowWidth="19420" windowHeight="10420" xr2:uid="{EFBBB7C4-D112-435F-BBE4-43281D5707DD}"/>
  </bookViews>
  <sheets>
    <sheet name="Forecasted DALYs by age-sex" sheetId="5" r:id="rId1"/>
    <sheet name="Forecasted DALYs by cause" sheetId="4" r:id="rId2"/>
    <sheet name="Forecasted DALY ranking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5" l="1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6" i="5"/>
  <c r="E26" i="5"/>
  <c r="E12" i="5" s="1"/>
  <c r="F26" i="5"/>
  <c r="G26" i="5"/>
  <c r="G12" i="5" s="1"/>
  <c r="H26" i="5"/>
  <c r="I26" i="5"/>
  <c r="J26" i="5"/>
  <c r="D26" i="5"/>
  <c r="E19" i="5"/>
  <c r="F19" i="5"/>
  <c r="G19" i="5"/>
  <c r="H19" i="5"/>
  <c r="H12" i="5" s="1"/>
  <c r="I19" i="5"/>
  <c r="J19" i="5"/>
  <c r="D19" i="5"/>
  <c r="I12" i="5"/>
  <c r="E6" i="5"/>
  <c r="F6" i="5"/>
  <c r="G6" i="5"/>
  <c r="H6" i="5"/>
  <c r="I6" i="5"/>
  <c r="J6" i="5"/>
  <c r="E7" i="5"/>
  <c r="F7" i="5"/>
  <c r="G7" i="5"/>
  <c r="H7" i="5"/>
  <c r="I7" i="5"/>
  <c r="J7" i="5"/>
  <c r="E8" i="5"/>
  <c r="F8" i="5"/>
  <c r="G8" i="5"/>
  <c r="H8" i="5"/>
  <c r="I8" i="5"/>
  <c r="J8" i="5"/>
  <c r="E9" i="5"/>
  <c r="F9" i="5"/>
  <c r="G9" i="5"/>
  <c r="H9" i="5"/>
  <c r="I9" i="5"/>
  <c r="J9" i="5"/>
  <c r="E10" i="5"/>
  <c r="F10" i="5"/>
  <c r="G10" i="5"/>
  <c r="H10" i="5"/>
  <c r="I10" i="5"/>
  <c r="J10" i="5"/>
  <c r="E11" i="5"/>
  <c r="F11" i="5"/>
  <c r="G11" i="5"/>
  <c r="H11" i="5"/>
  <c r="I11" i="5"/>
  <c r="J11" i="5"/>
  <c r="D7" i="5"/>
  <c r="D8" i="5"/>
  <c r="D9" i="5"/>
  <c r="D10" i="5"/>
  <c r="D11" i="5"/>
  <c r="D6" i="5"/>
  <c r="D12" i="5" l="1"/>
  <c r="F12" i="5"/>
  <c r="J12" i="5"/>
</calcChain>
</file>

<file path=xl/sharedStrings.xml><?xml version="1.0" encoding="utf-8"?>
<sst xmlns="http://schemas.openxmlformats.org/spreadsheetml/2006/main" count="153" uniqueCount="60">
  <si>
    <t>Cause of disease group</t>
  </si>
  <si>
    <t>Change in DALYs (2019 to 2043)</t>
  </si>
  <si>
    <t>Number</t>
  </si>
  <si>
    <t>HIV/AIDS and tuberculosis</t>
  </si>
  <si>
    <t>Common infectious diseases</t>
  </si>
  <si>
    <t>Maternal and neonatal disorders</t>
  </si>
  <si>
    <t>Nutritional deficiencies</t>
  </si>
  <si>
    <t>Other communicable, maternal, neonatal and nutritional diseases</t>
  </si>
  <si>
    <t>Cancers</t>
  </si>
  <si>
    <t>Cardiovascular diseases</t>
  </si>
  <si>
    <t>Chronic respiratory diseases</t>
  </si>
  <si>
    <t>Substance use disorders</t>
  </si>
  <si>
    <t>Digestive diseases</t>
  </si>
  <si>
    <t>Neurological disorders</t>
  </si>
  <si>
    <t>Mental health disorders</t>
  </si>
  <si>
    <t>Diabetes and kidney diseases</t>
  </si>
  <si>
    <t>Musculoskeletal disorders</t>
  </si>
  <si>
    <t>Sense organ disease</t>
  </si>
  <si>
    <t>Skin and subcutaneous diseases</t>
  </si>
  <si>
    <t>Other non-communicable diseases</t>
  </si>
  <si>
    <t>Transport injuries</t>
  </si>
  <si>
    <t>Unintentional injuries</t>
  </si>
  <si>
    <t>Intentional and violent injuries</t>
  </si>
  <si>
    <t>Unknown causes of injury</t>
  </si>
  <si>
    <t>Non-communicable diseases</t>
  </si>
  <si>
    <t>Injuries</t>
  </si>
  <si>
    <t>Communicable, maternal, neonatal, and nutritional diseases</t>
  </si>
  <si>
    <t>Scottish Burden of Disease study</t>
  </si>
  <si>
    <t>Notes</t>
  </si>
  <si>
    <t>1. Forecasts of disability-adjusted life years were made by applying 2019 disease-specific DALY rates to projected estimates of the Scottish population.</t>
  </si>
  <si>
    <t>3. A ranking of 1 is indicative of the largest DALY estimate, whereas a ranking of 21 is indicative of the lowest DALY estimate.</t>
  </si>
  <si>
    <t>Source reference: Scottish Burden of Disease study. Forecasting the future burden of disease: Incorporating the impact of demographic transition over the next 20 years. Scottish Public Health Observatory, Public Health Scotland. 2022.</t>
  </si>
  <si>
    <t>Change in rank (2019 to 2043)</t>
  </si>
  <si>
    <t>No change</t>
  </si>
  <si>
    <t>Percentage</t>
  </si>
  <si>
    <t>Direction</t>
  </si>
  <si>
    <t>Increase</t>
  </si>
  <si>
    <t>Decrease</t>
  </si>
  <si>
    <t>2. Further details on the assumptions and uncertainties underlying these forecasts can be found at the following link: INSERT URL</t>
  </si>
  <si>
    <t>All causes of disesae, infection, and injury</t>
  </si>
  <si>
    <t>Decrease by one rank</t>
  </si>
  <si>
    <t>Increase by one rank</t>
  </si>
  <si>
    <t>Under 15</t>
  </si>
  <si>
    <t>16 to 24</t>
  </si>
  <si>
    <t>25 to 44</t>
  </si>
  <si>
    <t>45 to 64</t>
  </si>
  <si>
    <t>65 to 84</t>
  </si>
  <si>
    <t>85 and above</t>
  </si>
  <si>
    <t>Males</t>
  </si>
  <si>
    <t>Females</t>
  </si>
  <si>
    <t>Sex</t>
  </si>
  <si>
    <t>Age-group (years)</t>
  </si>
  <si>
    <t>All ages</t>
  </si>
  <si>
    <t>Both sexes</t>
  </si>
  <si>
    <r>
      <t xml:space="preserve">Supplementary Table 2. Forecasts of annual disability-adjusted life years (DALYs) by disease group, Scotland, 2019 to 2043 </t>
    </r>
    <r>
      <rPr>
        <b/>
        <vertAlign val="superscript"/>
        <sz val="12"/>
        <color theme="1"/>
        <rFont val="Arial"/>
        <family val="2"/>
      </rPr>
      <t>1,2,3</t>
    </r>
  </si>
  <si>
    <r>
      <t xml:space="preserve">Supplementary Table 3. Annual ranking of disease groups based on forecasts of disability-adjusted life years (DALYs), Scotland, 2019 to 2043 </t>
    </r>
    <r>
      <rPr>
        <b/>
        <vertAlign val="superscript"/>
        <sz val="12"/>
        <color theme="1"/>
        <rFont val="Arial"/>
        <family val="2"/>
      </rPr>
      <t>1,2,3</t>
    </r>
  </si>
  <si>
    <t>Annual number of DALYs by year</t>
  </si>
  <si>
    <r>
      <t xml:space="preserve">Supplementary Table 1. Forecasts of annual disability-adjusted life years (DALYs) by sex and age-group, Scotland, 2019 to 2043 </t>
    </r>
    <r>
      <rPr>
        <b/>
        <vertAlign val="superscript"/>
        <sz val="12"/>
        <color theme="1"/>
        <rFont val="Arial"/>
        <family val="2"/>
      </rPr>
      <t>1,2,3</t>
    </r>
  </si>
  <si>
    <t>Annual DALY ranking by year</t>
  </si>
  <si>
    <t>Click here to access published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</si>
</sst>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#,##0_ ;\-#,##0\ "/>
    <numFmt numFmtId="166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vertAlign val="superscript"/>
      <sz val="12"/>
      <color theme="1"/>
      <name val="Arial"/>
      <family val="2"/>
    </font>
    <font>
      <i/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89">
    <xf numFmtId="0" fontId="0" fillId="0" borderId="0" xfId="0"/>
    <xf numFmtId="0" fontId="3" fillId="2" borderId="0" xfId="0" applyFont="1" applyFill="1" applyBorder="1"/>
    <xf numFmtId="0" fontId="4" fillId="2" borderId="3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vertical="center"/>
    </xf>
    <xf numFmtId="0" fontId="3" fillId="2" borderId="0" xfId="0" applyFont="1" applyFill="1"/>
    <xf numFmtId="0" fontId="5" fillId="2" borderId="4" xfId="0" applyFont="1" applyFill="1" applyBorder="1" applyAlignment="1">
      <alignment vertical="center"/>
    </xf>
    <xf numFmtId="3" fontId="3" fillId="2" borderId="0" xfId="0" applyNumberFormat="1" applyFont="1" applyFill="1"/>
    <xf numFmtId="9" fontId="3" fillId="2" borderId="0" xfId="0" applyNumberFormat="1" applyFont="1" applyFill="1"/>
    <xf numFmtId="0" fontId="2" fillId="2" borderId="0" xfId="0" applyFont="1" applyFill="1" applyBorder="1"/>
    <xf numFmtId="0" fontId="7" fillId="2" borderId="0" xfId="0" applyFont="1" applyFill="1"/>
    <xf numFmtId="3" fontId="6" fillId="2" borderId="0" xfId="0" applyNumberFormat="1" applyFont="1" applyFill="1"/>
    <xf numFmtId="0" fontId="5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64" fontId="3" fillId="2" borderId="0" xfId="1" applyNumberFormat="1" applyFont="1" applyFill="1" applyBorder="1" applyAlignment="1">
      <alignment horizontal="right" vertical="center"/>
    </xf>
    <xf numFmtId="164" fontId="3" fillId="2" borderId="1" xfId="1" applyNumberFormat="1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10" xfId="0" applyFont="1" applyFill="1" applyBorder="1" applyAlignment="1">
      <alignment horizontal="right" vertical="center"/>
    </xf>
    <xf numFmtId="164" fontId="5" fillId="2" borderId="6" xfId="0" applyNumberFormat="1" applyFont="1" applyFill="1" applyBorder="1" applyAlignment="1">
      <alignment vertical="center"/>
    </xf>
    <xf numFmtId="165" fontId="5" fillId="2" borderId="0" xfId="0" applyNumberFormat="1" applyFont="1" applyFill="1" applyBorder="1" applyAlignment="1">
      <alignment vertical="center"/>
    </xf>
    <xf numFmtId="165" fontId="5" fillId="2" borderId="1" xfId="0" applyNumberFormat="1" applyFont="1" applyFill="1" applyBorder="1" applyAlignment="1">
      <alignment vertical="center"/>
    </xf>
    <xf numFmtId="164" fontId="5" fillId="2" borderId="3" xfId="0" applyNumberFormat="1" applyFont="1" applyFill="1" applyBorder="1" applyAlignment="1">
      <alignment horizontal="left" vertical="center"/>
    </xf>
    <xf numFmtId="164" fontId="5" fillId="2" borderId="5" xfId="0" applyNumberFormat="1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right" vertical="center"/>
    </xf>
    <xf numFmtId="0" fontId="4" fillId="4" borderId="2" xfId="0" applyFont="1" applyFill="1" applyBorder="1" applyAlignment="1">
      <alignment vertical="center"/>
    </xf>
    <xf numFmtId="164" fontId="4" fillId="4" borderId="12" xfId="0" applyNumberFormat="1" applyFont="1" applyFill="1" applyBorder="1" applyAlignment="1">
      <alignment horizontal="right" vertical="center"/>
    </xf>
    <xf numFmtId="164" fontId="4" fillId="4" borderId="2" xfId="0" applyNumberFormat="1" applyFont="1" applyFill="1" applyBorder="1" applyAlignment="1">
      <alignment horizontal="left" vertical="center"/>
    </xf>
    <xf numFmtId="165" fontId="4" fillId="4" borderId="12" xfId="0" applyNumberFormat="1" applyFont="1" applyFill="1" applyBorder="1" applyAlignment="1">
      <alignment vertical="center"/>
    </xf>
    <xf numFmtId="164" fontId="6" fillId="4" borderId="12" xfId="1" applyNumberFormat="1" applyFont="1" applyFill="1" applyBorder="1" applyAlignment="1">
      <alignment horizontal="right" vertical="center"/>
    </xf>
    <xf numFmtId="164" fontId="4" fillId="4" borderId="3" xfId="0" applyNumberFormat="1" applyFont="1" applyFill="1" applyBorder="1" applyAlignment="1">
      <alignment horizontal="left" vertical="center"/>
    </xf>
    <xf numFmtId="164" fontId="4" fillId="4" borderId="3" xfId="0" applyNumberFormat="1" applyFont="1" applyFill="1" applyBorder="1" applyAlignment="1">
      <alignment vertical="center"/>
    </xf>
    <xf numFmtId="166" fontId="4" fillId="4" borderId="3" xfId="2" applyNumberFormat="1" applyFont="1" applyFill="1" applyBorder="1" applyAlignment="1">
      <alignment vertical="center"/>
    </xf>
    <xf numFmtId="166" fontId="5" fillId="2" borderId="3" xfId="2" applyNumberFormat="1" applyFont="1" applyFill="1" applyBorder="1" applyAlignment="1">
      <alignment vertical="center"/>
    </xf>
    <xf numFmtId="166" fontId="4" fillId="4" borderId="2" xfId="2" applyNumberFormat="1" applyFont="1" applyFill="1" applyBorder="1" applyAlignment="1">
      <alignment vertical="center"/>
    </xf>
    <xf numFmtId="166" fontId="5" fillId="2" borderId="5" xfId="2" applyNumberFormat="1" applyFont="1" applyFill="1" applyBorder="1" applyAlignment="1">
      <alignment vertical="center"/>
    </xf>
    <xf numFmtId="166" fontId="5" fillId="2" borderId="4" xfId="2" applyNumberFormat="1" applyFont="1" applyFill="1" applyBorder="1" applyAlignment="1">
      <alignment vertical="center"/>
    </xf>
    <xf numFmtId="165" fontId="3" fillId="2" borderId="0" xfId="0" applyNumberFormat="1" applyFont="1" applyFill="1"/>
    <xf numFmtId="43" fontId="3" fillId="2" borderId="0" xfId="0" applyNumberFormat="1" applyFont="1" applyFill="1"/>
    <xf numFmtId="9" fontId="3" fillId="2" borderId="0" xfId="2" applyFont="1" applyFill="1"/>
    <xf numFmtId="164" fontId="3" fillId="2" borderId="0" xfId="1" applyNumberFormat="1" applyFont="1" applyFill="1" applyBorder="1" applyAlignment="1">
      <alignment horizontal="right"/>
    </xf>
    <xf numFmtId="3" fontId="3" fillId="2" borderId="14" xfId="0" applyNumberFormat="1" applyFont="1" applyFill="1" applyBorder="1"/>
    <xf numFmtId="164" fontId="3" fillId="2" borderId="6" xfId="1" applyNumberFormat="1" applyFont="1" applyFill="1" applyBorder="1" applyAlignment="1">
      <alignment horizontal="right"/>
    </xf>
    <xf numFmtId="9" fontId="3" fillId="2" borderId="9" xfId="0" applyNumberFormat="1" applyFont="1" applyFill="1" applyBorder="1"/>
    <xf numFmtId="0" fontId="3" fillId="2" borderId="9" xfId="0" applyFont="1" applyFill="1" applyBorder="1"/>
    <xf numFmtId="3" fontId="3" fillId="2" borderId="9" xfId="0" applyNumberFormat="1" applyFont="1" applyFill="1" applyBorder="1"/>
    <xf numFmtId="3" fontId="3" fillId="2" borderId="7" xfId="0" applyNumberFormat="1" applyFont="1" applyFill="1" applyBorder="1"/>
    <xf numFmtId="0" fontId="4" fillId="3" borderId="7" xfId="0" applyFont="1" applyFill="1" applyBorder="1" applyAlignment="1">
      <alignment vertical="center"/>
    </xf>
    <xf numFmtId="3" fontId="3" fillId="2" borderId="3" xfId="0" applyNumberFormat="1" applyFont="1" applyFill="1" applyBorder="1"/>
    <xf numFmtId="9" fontId="3" fillId="2" borderId="5" xfId="0" applyNumberFormat="1" applyFont="1" applyFill="1" applyBorder="1"/>
    <xf numFmtId="0" fontId="3" fillId="2" borderId="5" xfId="0" applyFont="1" applyFill="1" applyBorder="1"/>
    <xf numFmtId="3" fontId="3" fillId="2" borderId="5" xfId="0" applyNumberFormat="1" applyFont="1" applyFill="1" applyBorder="1"/>
    <xf numFmtId="3" fontId="6" fillId="4" borderId="2" xfId="0" applyNumberFormat="1" applyFont="1" applyFill="1" applyBorder="1"/>
    <xf numFmtId="164" fontId="6" fillId="4" borderId="12" xfId="1" applyNumberFormat="1" applyFont="1" applyFill="1" applyBorder="1" applyAlignment="1">
      <alignment horizontal="right"/>
    </xf>
    <xf numFmtId="3" fontId="10" fillId="2" borderId="0" xfId="0" applyNumberFormat="1" applyFont="1" applyFill="1"/>
    <xf numFmtId="164" fontId="3" fillId="2" borderId="0" xfId="0" applyNumberFormat="1" applyFont="1" applyFill="1"/>
    <xf numFmtId="0" fontId="4" fillId="3" borderId="1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/>
    </xf>
    <xf numFmtId="0" fontId="4" fillId="3" borderId="12" xfId="0" applyFont="1" applyFill="1" applyBorder="1" applyAlignment="1">
      <alignment horizontal="right" vertical="center"/>
    </xf>
    <xf numFmtId="165" fontId="3" fillId="2" borderId="9" xfId="0" applyNumberFormat="1" applyFont="1" applyFill="1" applyBorder="1"/>
    <xf numFmtId="9" fontId="5" fillId="2" borderId="10" xfId="2" applyFont="1" applyFill="1" applyBorder="1"/>
    <xf numFmtId="165" fontId="6" fillId="4" borderId="11" xfId="0" applyNumberFormat="1" applyFont="1" applyFill="1" applyBorder="1"/>
    <xf numFmtId="9" fontId="4" fillId="4" borderId="13" xfId="2" applyFont="1" applyFill="1" applyBorder="1"/>
    <xf numFmtId="0" fontId="4" fillId="3" borderId="11" xfId="0" applyFont="1" applyFill="1" applyBorder="1" applyAlignment="1">
      <alignment horizontal="right" vertical="center"/>
    </xf>
    <xf numFmtId="0" fontId="4" fillId="3" borderId="13" xfId="0" applyFont="1" applyFill="1" applyBorder="1" applyAlignment="1">
      <alignment horizontal="right" vertical="center"/>
    </xf>
    <xf numFmtId="0" fontId="4" fillId="3" borderId="14" xfId="0" applyFont="1" applyFill="1" applyBorder="1" applyAlignment="1">
      <alignment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2" fillId="2" borderId="0" xfId="3" applyFont="1" applyFill="1" applyBorder="1" applyAlignment="1">
      <alignment horizontal="left"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cotpho.org.uk/media/2178/sbod-forecasting-briefing-english-november2022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cotpho.org.uk/media/2178/sbod-forecasting-briefing-english-november2022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cotpho.org.uk/media/2178/sbod-forecasting-briefing-english-november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1D541-3531-42E7-8DE4-41BE2971067D}">
  <dimension ref="B1:Q61"/>
  <sheetViews>
    <sheetView tabSelected="1" zoomScale="85" zoomScaleNormal="85" workbookViewId="0"/>
  </sheetViews>
  <sheetFormatPr defaultRowHeight="12.5" x14ac:dyDescent="0.25"/>
  <cols>
    <col min="1" max="1" width="1.6328125" style="5" customWidth="1"/>
    <col min="2" max="2" width="12.90625" style="5" customWidth="1"/>
    <col min="3" max="3" width="16.453125" style="5" bestFit="1" customWidth="1"/>
    <col min="4" max="4" width="12.26953125" style="5" bestFit="1" customWidth="1"/>
    <col min="5" max="10" width="10.6328125" style="5" customWidth="1"/>
    <col min="11" max="12" width="15.6328125" style="5" customWidth="1"/>
    <col min="13" max="16384" width="8.7265625" style="5"/>
  </cols>
  <sheetData>
    <row r="1" spans="2:17" ht="20" x14ac:dyDescent="0.4">
      <c r="B1" s="10" t="s">
        <v>27</v>
      </c>
    </row>
    <row r="2" spans="2:17" s="1" customFormat="1" ht="17.5" x14ac:dyDescent="0.35">
      <c r="B2" s="9" t="s">
        <v>57</v>
      </c>
    </row>
    <row r="3" spans="2:17" s="1" customFormat="1" x14ac:dyDescent="0.25"/>
    <row r="4" spans="2:17" s="1" customFormat="1" ht="13" x14ac:dyDescent="0.25">
      <c r="B4" s="82" t="s">
        <v>50</v>
      </c>
      <c r="C4" s="14" t="s">
        <v>51</v>
      </c>
      <c r="D4" s="83" t="s">
        <v>56</v>
      </c>
      <c r="E4" s="83"/>
      <c r="F4" s="83"/>
      <c r="G4" s="83"/>
      <c r="H4" s="83"/>
      <c r="I4" s="83"/>
      <c r="J4" s="83"/>
      <c r="K4" s="84" t="s">
        <v>1</v>
      </c>
      <c r="L4" s="85"/>
    </row>
    <row r="5" spans="2:17" s="1" customFormat="1" ht="13" x14ac:dyDescent="0.25">
      <c r="B5" s="64"/>
      <c r="C5" s="15"/>
      <c r="D5" s="74">
        <v>2019</v>
      </c>
      <c r="E5" s="75">
        <v>2023</v>
      </c>
      <c r="F5" s="75">
        <v>2027</v>
      </c>
      <c r="G5" s="75">
        <v>2031</v>
      </c>
      <c r="H5" s="75">
        <v>2035</v>
      </c>
      <c r="I5" s="75">
        <v>2039</v>
      </c>
      <c r="J5" s="74">
        <v>2043</v>
      </c>
      <c r="K5" s="80" t="s">
        <v>2</v>
      </c>
      <c r="L5" s="81" t="s">
        <v>34</v>
      </c>
    </row>
    <row r="6" spans="2:17" s="1" customFormat="1" ht="13" x14ac:dyDescent="0.3">
      <c r="B6" s="58" t="s">
        <v>53</v>
      </c>
      <c r="C6" s="65" t="s">
        <v>42</v>
      </c>
      <c r="D6" s="59">
        <f t="shared" ref="D6:J12" si="0">D13+D20</f>
        <v>42612.710400838303</v>
      </c>
      <c r="E6" s="57">
        <f t="shared" si="0"/>
        <v>41381.989070942494</v>
      </c>
      <c r="F6" s="57">
        <f t="shared" si="0"/>
        <v>40072.568703926794</v>
      </c>
      <c r="G6" s="57">
        <f t="shared" si="0"/>
        <v>38813.065362902897</v>
      </c>
      <c r="H6" s="57">
        <f t="shared" si="0"/>
        <v>38387.589479739203</v>
      </c>
      <c r="I6" s="57">
        <f t="shared" si="0"/>
        <v>38327.211841085504</v>
      </c>
      <c r="J6" s="59">
        <f t="shared" si="0"/>
        <v>38294.693336058102</v>
      </c>
      <c r="K6" s="76">
        <f>J6-D6</f>
        <v>-4318.0170647802006</v>
      </c>
      <c r="L6" s="77">
        <f>(J6/D6)-1</f>
        <v>-0.1013316689823901</v>
      </c>
      <c r="M6" s="71"/>
      <c r="N6" s="71"/>
      <c r="O6" s="71"/>
      <c r="P6" s="71"/>
      <c r="Q6" s="71"/>
    </row>
    <row r="7" spans="2:17" s="1" customFormat="1" ht="13" x14ac:dyDescent="0.3">
      <c r="B7" s="60"/>
      <c r="C7" s="66" t="s">
        <v>43</v>
      </c>
      <c r="D7" s="57">
        <f t="shared" si="0"/>
        <v>65240.583333006602</v>
      </c>
      <c r="E7" s="57">
        <f t="shared" si="0"/>
        <v>62586.759358409996</v>
      </c>
      <c r="F7" s="57">
        <f t="shared" si="0"/>
        <v>64412.208491163692</v>
      </c>
      <c r="G7" s="57">
        <f t="shared" si="0"/>
        <v>66406.122997361701</v>
      </c>
      <c r="H7" s="57">
        <f t="shared" si="0"/>
        <v>64316.696748074697</v>
      </c>
      <c r="I7" s="57">
        <f t="shared" si="0"/>
        <v>60904.617152894098</v>
      </c>
      <c r="J7" s="57">
        <f t="shared" si="0"/>
        <v>58986.976025962198</v>
      </c>
      <c r="K7" s="76">
        <f t="shared" ref="K7:K26" si="1">J7-D7</f>
        <v>-6253.6073070444036</v>
      </c>
      <c r="L7" s="77">
        <f t="shared" ref="L7:L26" si="2">(J7/D7)-1</f>
        <v>-9.5854558429133041E-2</v>
      </c>
      <c r="M7" s="71"/>
      <c r="N7" s="71"/>
      <c r="O7" s="71"/>
      <c r="P7" s="71"/>
      <c r="Q7" s="71"/>
    </row>
    <row r="8" spans="2:17" s="1" customFormat="1" ht="13" x14ac:dyDescent="0.3">
      <c r="B8" s="61"/>
      <c r="C8" s="67" t="s">
        <v>44</v>
      </c>
      <c r="D8" s="57">
        <f t="shared" si="0"/>
        <v>263530.46467480902</v>
      </c>
      <c r="E8" s="57">
        <f t="shared" si="0"/>
        <v>274508.64813496498</v>
      </c>
      <c r="F8" s="57">
        <f t="shared" si="0"/>
        <v>277018.524388786</v>
      </c>
      <c r="G8" s="57">
        <f t="shared" si="0"/>
        <v>276930.73907893099</v>
      </c>
      <c r="H8" s="57">
        <f t="shared" si="0"/>
        <v>272912.18358220201</v>
      </c>
      <c r="I8" s="57">
        <f t="shared" si="0"/>
        <v>265138.01862980699</v>
      </c>
      <c r="J8" s="57">
        <f t="shared" si="0"/>
        <v>259713.40938631</v>
      </c>
      <c r="K8" s="76">
        <f t="shared" si="1"/>
        <v>-3817.0552884990175</v>
      </c>
      <c r="L8" s="77">
        <f t="shared" si="2"/>
        <v>-1.448430371497722E-2</v>
      </c>
      <c r="M8" s="71"/>
      <c r="N8" s="71"/>
      <c r="O8" s="71"/>
      <c r="P8" s="71"/>
      <c r="Q8" s="71"/>
    </row>
    <row r="9" spans="2:17" s="1" customFormat="1" ht="13" x14ac:dyDescent="0.3">
      <c r="B9" s="61"/>
      <c r="C9" s="67" t="s">
        <v>45</v>
      </c>
      <c r="D9" s="57">
        <f t="shared" si="0"/>
        <v>497915.44125017594</v>
      </c>
      <c r="E9" s="57">
        <f t="shared" si="0"/>
        <v>492634.38878516702</v>
      </c>
      <c r="F9" s="57">
        <f t="shared" si="0"/>
        <v>483399.59498995502</v>
      </c>
      <c r="G9" s="57">
        <f t="shared" si="0"/>
        <v>467086.59747504501</v>
      </c>
      <c r="H9" s="57">
        <f t="shared" si="0"/>
        <v>458958.96731484996</v>
      </c>
      <c r="I9" s="57">
        <f t="shared" si="0"/>
        <v>466084.35381857801</v>
      </c>
      <c r="J9" s="57">
        <f t="shared" si="0"/>
        <v>485005.103502877</v>
      </c>
      <c r="K9" s="76">
        <f t="shared" si="1"/>
        <v>-12910.337747298938</v>
      </c>
      <c r="L9" s="77">
        <f t="shared" si="2"/>
        <v>-2.5928775606724352E-2</v>
      </c>
      <c r="M9" s="71"/>
      <c r="N9" s="71"/>
      <c r="O9" s="71"/>
      <c r="P9" s="71"/>
      <c r="Q9" s="71"/>
    </row>
    <row r="10" spans="2:17" s="1" customFormat="1" ht="13" x14ac:dyDescent="0.3">
      <c r="B10" s="62"/>
      <c r="C10" s="68" t="s">
        <v>46</v>
      </c>
      <c r="D10" s="57">
        <f t="shared" si="0"/>
        <v>667248.27798242599</v>
      </c>
      <c r="E10" s="57">
        <f t="shared" si="0"/>
        <v>714804.96452423395</v>
      </c>
      <c r="F10" s="57">
        <f t="shared" si="0"/>
        <v>776389.74925339106</v>
      </c>
      <c r="G10" s="57">
        <f t="shared" si="0"/>
        <v>835045.92725169496</v>
      </c>
      <c r="H10" s="57">
        <f t="shared" si="0"/>
        <v>865985.02010146598</v>
      </c>
      <c r="I10" s="57">
        <f t="shared" si="0"/>
        <v>898996.41550762695</v>
      </c>
      <c r="J10" s="57">
        <f t="shared" si="0"/>
        <v>900360.38327234203</v>
      </c>
      <c r="K10" s="76">
        <f t="shared" si="1"/>
        <v>233112.10528991604</v>
      </c>
      <c r="L10" s="77">
        <f t="shared" si="2"/>
        <v>0.34936336740318374</v>
      </c>
      <c r="M10" s="71"/>
      <c r="N10" s="71"/>
      <c r="O10" s="71"/>
      <c r="P10" s="71"/>
      <c r="Q10" s="71"/>
    </row>
    <row r="11" spans="2:17" s="1" customFormat="1" ht="13" x14ac:dyDescent="0.3">
      <c r="B11" s="62"/>
      <c r="C11" s="68" t="s">
        <v>47</v>
      </c>
      <c r="D11" s="57">
        <f t="shared" si="0"/>
        <v>196252.8144363233</v>
      </c>
      <c r="E11" s="57">
        <f t="shared" si="0"/>
        <v>211590.70337093819</v>
      </c>
      <c r="F11" s="57">
        <f t="shared" si="0"/>
        <v>225358.1631740508</v>
      </c>
      <c r="G11" s="57">
        <f t="shared" si="0"/>
        <v>248405.583865002</v>
      </c>
      <c r="H11" s="57">
        <f t="shared" si="0"/>
        <v>294653.976610174</v>
      </c>
      <c r="I11" s="57">
        <f t="shared" si="0"/>
        <v>321283.59674263396</v>
      </c>
      <c r="J11" s="57">
        <f t="shared" si="0"/>
        <v>354911.98165680002</v>
      </c>
      <c r="K11" s="76">
        <f t="shared" si="1"/>
        <v>158659.16722047672</v>
      </c>
      <c r="L11" s="77">
        <f t="shared" si="2"/>
        <v>0.80844276132384185</v>
      </c>
      <c r="M11" s="71"/>
      <c r="N11" s="71"/>
      <c r="O11" s="71"/>
      <c r="P11" s="71"/>
      <c r="Q11" s="71"/>
    </row>
    <row r="12" spans="2:17" ht="13" x14ac:dyDescent="0.3">
      <c r="B12" s="63"/>
      <c r="C12" s="69" t="s">
        <v>52</v>
      </c>
      <c r="D12" s="70">
        <f t="shared" si="0"/>
        <v>1732800.2920775791</v>
      </c>
      <c r="E12" s="70">
        <f t="shared" si="0"/>
        <v>1797507.4532446568</v>
      </c>
      <c r="F12" s="70">
        <f t="shared" si="0"/>
        <v>1866650.8090012735</v>
      </c>
      <c r="G12" s="70">
        <f t="shared" si="0"/>
        <v>1932688.0360309375</v>
      </c>
      <c r="H12" s="70">
        <f t="shared" si="0"/>
        <v>1995214.433836506</v>
      </c>
      <c r="I12" s="70">
        <f t="shared" si="0"/>
        <v>2050734.2136926255</v>
      </c>
      <c r="J12" s="70">
        <f t="shared" si="0"/>
        <v>2097272.5471803495</v>
      </c>
      <c r="K12" s="78">
        <f t="shared" si="1"/>
        <v>364472.2551027704</v>
      </c>
      <c r="L12" s="79">
        <f t="shared" si="2"/>
        <v>0.21033713854340275</v>
      </c>
      <c r="N12" s="56"/>
    </row>
    <row r="13" spans="2:17" x14ac:dyDescent="0.25">
      <c r="B13" s="62" t="s">
        <v>48</v>
      </c>
      <c r="C13" s="65" t="s">
        <v>42</v>
      </c>
      <c r="D13" s="59">
        <v>23317.214693377799</v>
      </c>
      <c r="E13" s="59">
        <v>22558.043258261099</v>
      </c>
      <c r="F13" s="59">
        <v>21890.300706662299</v>
      </c>
      <c r="G13" s="59">
        <v>21215.306827005301</v>
      </c>
      <c r="H13" s="59">
        <v>20976.894384414201</v>
      </c>
      <c r="I13" s="59">
        <v>20954.5887394198</v>
      </c>
      <c r="J13" s="59">
        <v>20943.1087309227</v>
      </c>
      <c r="K13" s="76">
        <f t="shared" si="1"/>
        <v>-2374.1059624550981</v>
      </c>
      <c r="L13" s="77">
        <f t="shared" si="2"/>
        <v>-0.1018177339649986</v>
      </c>
      <c r="M13" s="72"/>
      <c r="N13" s="72"/>
      <c r="O13" s="72"/>
      <c r="P13" s="72"/>
      <c r="Q13" s="72"/>
    </row>
    <row r="14" spans="2:17" x14ac:dyDescent="0.25">
      <c r="B14" s="60"/>
      <c r="C14" s="66" t="s">
        <v>43</v>
      </c>
      <c r="D14" s="57">
        <v>34089.545850477902</v>
      </c>
      <c r="E14" s="57">
        <v>32594.781144228498</v>
      </c>
      <c r="F14" s="57">
        <v>33530.389405092697</v>
      </c>
      <c r="G14" s="57">
        <v>34614.324714952301</v>
      </c>
      <c r="H14" s="57">
        <v>33654.476197265198</v>
      </c>
      <c r="I14" s="57">
        <v>31871.438709389899</v>
      </c>
      <c r="J14" s="57">
        <v>30779.924224954098</v>
      </c>
      <c r="K14" s="76">
        <f t="shared" si="1"/>
        <v>-3309.6216255238032</v>
      </c>
      <c r="L14" s="77">
        <f t="shared" si="2"/>
        <v>-9.7086116665804911E-2</v>
      </c>
      <c r="M14" s="72"/>
      <c r="N14" s="72"/>
      <c r="O14" s="72"/>
      <c r="P14" s="72"/>
      <c r="Q14" s="72"/>
    </row>
    <row r="15" spans="2:17" x14ac:dyDescent="0.25">
      <c r="B15" s="61"/>
      <c r="C15" s="67" t="s">
        <v>44</v>
      </c>
      <c r="D15" s="57">
        <v>139074.03275319701</v>
      </c>
      <c r="E15" s="57">
        <v>145592.437390782</v>
      </c>
      <c r="F15" s="57">
        <v>147666.05365635999</v>
      </c>
      <c r="G15" s="57">
        <v>148649.9302151</v>
      </c>
      <c r="H15" s="57">
        <v>147136.07243341199</v>
      </c>
      <c r="I15" s="57">
        <v>143722.680625496</v>
      </c>
      <c r="J15" s="57">
        <v>140798.475955375</v>
      </c>
      <c r="K15" s="76">
        <f t="shared" si="1"/>
        <v>1724.443202177994</v>
      </c>
      <c r="L15" s="77">
        <f t="shared" si="2"/>
        <v>1.23994621284782E-2</v>
      </c>
      <c r="M15" s="72"/>
      <c r="N15" s="72"/>
      <c r="O15" s="72"/>
      <c r="P15" s="72"/>
      <c r="Q15" s="72"/>
    </row>
    <row r="16" spans="2:17" x14ac:dyDescent="0.25">
      <c r="B16" s="61"/>
      <c r="C16" s="67" t="s">
        <v>45</v>
      </c>
      <c r="D16" s="57">
        <v>264139.54035932297</v>
      </c>
      <c r="E16" s="57">
        <v>260823.20130688199</v>
      </c>
      <c r="F16" s="57">
        <v>255602.68352488001</v>
      </c>
      <c r="G16" s="57">
        <v>247275.30386725301</v>
      </c>
      <c r="H16" s="57">
        <v>243922.13652577199</v>
      </c>
      <c r="I16" s="57">
        <v>248643.23009321</v>
      </c>
      <c r="J16" s="57">
        <v>260245.08664356501</v>
      </c>
      <c r="K16" s="76">
        <f t="shared" si="1"/>
        <v>-3894.4537157579616</v>
      </c>
      <c r="L16" s="77">
        <f t="shared" si="2"/>
        <v>-1.4743925542007541E-2</v>
      </c>
      <c r="M16" s="72"/>
      <c r="N16" s="72"/>
      <c r="O16" s="72"/>
      <c r="P16" s="72"/>
      <c r="Q16" s="72"/>
    </row>
    <row r="17" spans="2:17" x14ac:dyDescent="0.25">
      <c r="B17" s="62"/>
      <c r="C17" s="68" t="s">
        <v>46</v>
      </c>
      <c r="D17" s="57">
        <v>345341.49438445101</v>
      </c>
      <c r="E17" s="57">
        <v>372994.30875970901</v>
      </c>
      <c r="F17" s="57">
        <v>407213.95282013499</v>
      </c>
      <c r="G17" s="57">
        <v>437590.77195384301</v>
      </c>
      <c r="H17" s="57">
        <v>453046.30771229201</v>
      </c>
      <c r="I17" s="57">
        <v>468854.26952513901</v>
      </c>
      <c r="J17" s="57">
        <v>468573.09870779503</v>
      </c>
      <c r="K17" s="76">
        <f t="shared" si="1"/>
        <v>123231.60432334401</v>
      </c>
      <c r="L17" s="77">
        <f t="shared" si="2"/>
        <v>0.35683984209020814</v>
      </c>
      <c r="M17" s="72"/>
      <c r="N17" s="72"/>
      <c r="O17" s="72"/>
      <c r="P17" s="72"/>
      <c r="Q17" s="72"/>
    </row>
    <row r="18" spans="2:17" x14ac:dyDescent="0.25">
      <c r="B18" s="62"/>
      <c r="C18" s="68" t="s">
        <v>47</v>
      </c>
      <c r="D18" s="57">
        <v>74402.426972111294</v>
      </c>
      <c r="E18" s="57">
        <v>83921.375538211199</v>
      </c>
      <c r="F18" s="57">
        <v>92154.622686992807</v>
      </c>
      <c r="G18" s="57">
        <v>105637.059629255</v>
      </c>
      <c r="H18" s="57">
        <v>129544.373093192</v>
      </c>
      <c r="I18" s="57">
        <v>142158.756420894</v>
      </c>
      <c r="J18" s="57">
        <v>158014.269817597</v>
      </c>
      <c r="K18" s="76">
        <f t="shared" si="1"/>
        <v>83611.842845485706</v>
      </c>
      <c r="L18" s="77">
        <f t="shared" si="2"/>
        <v>1.1237784336904282</v>
      </c>
      <c r="M18" s="72"/>
      <c r="N18" s="72"/>
      <c r="O18" s="72"/>
      <c r="P18" s="72"/>
      <c r="Q18" s="72"/>
    </row>
    <row r="19" spans="2:17" ht="13" x14ac:dyDescent="0.3">
      <c r="B19" s="63"/>
      <c r="C19" s="69" t="s">
        <v>52</v>
      </c>
      <c r="D19" s="70">
        <f>SUM(D13:D18)</f>
        <v>880364.25501293794</v>
      </c>
      <c r="E19" s="70">
        <f t="shared" ref="E19:J19" si="3">SUM(E13:E18)</f>
        <v>918484.14739807381</v>
      </c>
      <c r="F19" s="70">
        <f t="shared" si="3"/>
        <v>958058.00280012283</v>
      </c>
      <c r="G19" s="70">
        <f t="shared" si="3"/>
        <v>994982.69720740861</v>
      </c>
      <c r="H19" s="70">
        <f t="shared" si="3"/>
        <v>1028280.2603463475</v>
      </c>
      <c r="I19" s="70">
        <f t="shared" si="3"/>
        <v>1056204.9641135486</v>
      </c>
      <c r="J19" s="70">
        <f t="shared" si="3"/>
        <v>1079353.9640802089</v>
      </c>
      <c r="K19" s="78">
        <f t="shared" si="1"/>
        <v>198989.70906727097</v>
      </c>
      <c r="L19" s="79">
        <f t="shared" si="2"/>
        <v>0.22603110920757064</v>
      </c>
      <c r="N19" s="56"/>
    </row>
    <row r="20" spans="2:17" x14ac:dyDescent="0.25">
      <c r="B20" s="62" t="s">
        <v>49</v>
      </c>
      <c r="C20" s="68" t="s">
        <v>42</v>
      </c>
      <c r="D20" s="57">
        <v>19295.495707460501</v>
      </c>
      <c r="E20" s="57">
        <v>18823.945812681399</v>
      </c>
      <c r="F20" s="57">
        <v>18182.267997264498</v>
      </c>
      <c r="G20" s="57">
        <v>17597.758535897599</v>
      </c>
      <c r="H20" s="57">
        <v>17410.695095325002</v>
      </c>
      <c r="I20" s="57">
        <v>17372.6231016657</v>
      </c>
      <c r="J20" s="57">
        <v>17351.584605135398</v>
      </c>
      <c r="K20" s="76">
        <f t="shared" si="1"/>
        <v>-1943.9111023251025</v>
      </c>
      <c r="L20" s="77">
        <f t="shared" si="2"/>
        <v>-0.10074429451291578</v>
      </c>
    </row>
    <row r="21" spans="2:17" x14ac:dyDescent="0.25">
      <c r="B21" s="60"/>
      <c r="C21" s="66" t="s">
        <v>43</v>
      </c>
      <c r="D21" s="57">
        <v>31151.0374825287</v>
      </c>
      <c r="E21" s="57">
        <v>29991.978214181501</v>
      </c>
      <c r="F21" s="57">
        <v>30881.819086070998</v>
      </c>
      <c r="G21" s="57">
        <v>31791.7982824094</v>
      </c>
      <c r="H21" s="57">
        <v>30662.220550809499</v>
      </c>
      <c r="I21" s="57">
        <v>29033.178443504199</v>
      </c>
      <c r="J21" s="57">
        <v>28207.0518010081</v>
      </c>
      <c r="K21" s="76">
        <f t="shared" si="1"/>
        <v>-2943.9856815206003</v>
      </c>
      <c r="L21" s="77">
        <f t="shared" si="2"/>
        <v>-9.450682607832106E-2</v>
      </c>
    </row>
    <row r="22" spans="2:17" x14ac:dyDescent="0.25">
      <c r="B22" s="61"/>
      <c r="C22" s="67" t="s">
        <v>44</v>
      </c>
      <c r="D22" s="57">
        <v>124456.43192161201</v>
      </c>
      <c r="E22" s="57">
        <v>128916.210744183</v>
      </c>
      <c r="F22" s="57">
        <v>129352.47073242599</v>
      </c>
      <c r="G22" s="57">
        <v>128280.808863831</v>
      </c>
      <c r="H22" s="57">
        <v>125776.11114879001</v>
      </c>
      <c r="I22" s="57">
        <v>121415.33800431099</v>
      </c>
      <c r="J22" s="57">
        <v>118914.93343093499</v>
      </c>
      <c r="K22" s="76">
        <f t="shared" si="1"/>
        <v>-5541.4984906770114</v>
      </c>
      <c r="L22" s="77">
        <f t="shared" si="2"/>
        <v>-4.4525609525486676E-2</v>
      </c>
    </row>
    <row r="23" spans="2:17" x14ac:dyDescent="0.25">
      <c r="B23" s="61"/>
      <c r="C23" s="67" t="s">
        <v>45</v>
      </c>
      <c r="D23" s="57">
        <v>233775.90089085299</v>
      </c>
      <c r="E23" s="57">
        <v>231811.18747828499</v>
      </c>
      <c r="F23" s="57">
        <v>227796.91146507501</v>
      </c>
      <c r="G23" s="57">
        <v>219811.293607792</v>
      </c>
      <c r="H23" s="57">
        <v>215036.830789078</v>
      </c>
      <c r="I23" s="57">
        <v>217441.123725368</v>
      </c>
      <c r="J23" s="57">
        <v>224760.01685931199</v>
      </c>
      <c r="K23" s="76">
        <f t="shared" si="1"/>
        <v>-9015.8840315410052</v>
      </c>
      <c r="L23" s="77">
        <f t="shared" si="2"/>
        <v>-3.8566353491459315E-2</v>
      </c>
    </row>
    <row r="24" spans="2:17" x14ac:dyDescent="0.25">
      <c r="B24" s="62"/>
      <c r="C24" s="68" t="s">
        <v>46</v>
      </c>
      <c r="D24" s="57">
        <v>321906.78359797498</v>
      </c>
      <c r="E24" s="57">
        <v>341810.655764525</v>
      </c>
      <c r="F24" s="57">
        <v>369175.79643325601</v>
      </c>
      <c r="G24" s="57">
        <v>397455.155297852</v>
      </c>
      <c r="H24" s="57">
        <v>412938.71238917398</v>
      </c>
      <c r="I24" s="57">
        <v>430142.145982488</v>
      </c>
      <c r="J24" s="57">
        <v>431787.28456454701</v>
      </c>
      <c r="K24" s="76">
        <f t="shared" si="1"/>
        <v>109880.50096657203</v>
      </c>
      <c r="L24" s="77">
        <f t="shared" si="2"/>
        <v>0.34134260775256076</v>
      </c>
    </row>
    <row r="25" spans="2:17" x14ac:dyDescent="0.25">
      <c r="B25" s="62"/>
      <c r="C25" s="68" t="s">
        <v>47</v>
      </c>
      <c r="D25" s="57">
        <v>121850.38746421201</v>
      </c>
      <c r="E25" s="57">
        <v>127669.32783272699</v>
      </c>
      <c r="F25" s="57">
        <v>133203.540487058</v>
      </c>
      <c r="G25" s="57">
        <v>142768.524235747</v>
      </c>
      <c r="H25" s="57">
        <v>165109.603516982</v>
      </c>
      <c r="I25" s="57">
        <v>179124.84032173999</v>
      </c>
      <c r="J25" s="57">
        <v>196897.711839203</v>
      </c>
      <c r="K25" s="76">
        <f t="shared" si="1"/>
        <v>75047.324374990989</v>
      </c>
      <c r="L25" s="77">
        <f t="shared" si="2"/>
        <v>0.6158972977991779</v>
      </c>
    </row>
    <row r="26" spans="2:17" ht="13" x14ac:dyDescent="0.3">
      <c r="B26" s="63"/>
      <c r="C26" s="69" t="s">
        <v>52</v>
      </c>
      <c r="D26" s="70">
        <f>SUM(D20:D25)</f>
        <v>852436.03706464125</v>
      </c>
      <c r="E26" s="70">
        <f t="shared" ref="E26:J26" si="4">SUM(E20:E25)</f>
        <v>879023.30584658287</v>
      </c>
      <c r="F26" s="70">
        <f t="shared" si="4"/>
        <v>908592.80620115052</v>
      </c>
      <c r="G26" s="70">
        <f t="shared" si="4"/>
        <v>937705.33882352896</v>
      </c>
      <c r="H26" s="70">
        <f t="shared" si="4"/>
        <v>966934.17349015852</v>
      </c>
      <c r="I26" s="70">
        <f t="shared" si="4"/>
        <v>994529.249579077</v>
      </c>
      <c r="J26" s="70">
        <f t="shared" si="4"/>
        <v>1017918.5831001406</v>
      </c>
      <c r="K26" s="78">
        <f t="shared" si="1"/>
        <v>165482.54603549931</v>
      </c>
      <c r="L26" s="79">
        <f t="shared" si="2"/>
        <v>0.19412898896829556</v>
      </c>
    </row>
    <row r="27" spans="2:17" x14ac:dyDescent="0.25">
      <c r="B27" s="12"/>
      <c r="C27" s="1"/>
      <c r="D27" s="1"/>
      <c r="E27" s="1"/>
      <c r="F27" s="1"/>
      <c r="G27" s="1"/>
      <c r="H27" s="1"/>
      <c r="I27" s="1"/>
      <c r="J27" s="1"/>
    </row>
    <row r="28" spans="2:17" ht="13" x14ac:dyDescent="0.25">
      <c r="B28" s="13" t="s">
        <v>31</v>
      </c>
      <c r="C28" s="1"/>
      <c r="D28" s="1"/>
      <c r="E28" s="1"/>
      <c r="F28" s="1"/>
      <c r="G28" s="1"/>
      <c r="H28" s="1"/>
      <c r="I28" s="1"/>
      <c r="J28" s="1"/>
    </row>
    <row r="29" spans="2:17" x14ac:dyDescent="0.25">
      <c r="B29" s="88" t="s">
        <v>59</v>
      </c>
    </row>
    <row r="30" spans="2:17" ht="13" x14ac:dyDescent="0.25">
      <c r="B30" s="13"/>
    </row>
    <row r="31" spans="2:17" ht="13" x14ac:dyDescent="0.3">
      <c r="B31" s="11" t="s">
        <v>28</v>
      </c>
    </row>
    <row r="32" spans="2:17" x14ac:dyDescent="0.25">
      <c r="B32" s="7" t="s">
        <v>29</v>
      </c>
    </row>
    <row r="33" spans="2:2" x14ac:dyDescent="0.25">
      <c r="B33" s="7" t="s">
        <v>38</v>
      </c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  <row r="38" spans="2:2" x14ac:dyDescent="0.25">
      <c r="B38" s="7"/>
    </row>
    <row r="39" spans="2:2" x14ac:dyDescent="0.25">
      <c r="B39" s="7"/>
    </row>
    <row r="40" spans="2:2" x14ac:dyDescent="0.25">
      <c r="B40" s="7"/>
    </row>
    <row r="41" spans="2:2" x14ac:dyDescent="0.25">
      <c r="B41" s="8"/>
    </row>
    <row r="42" spans="2:2" x14ac:dyDescent="0.25">
      <c r="B42" s="7"/>
    </row>
    <row r="44" spans="2:2" x14ac:dyDescent="0.25">
      <c r="B44" s="7"/>
    </row>
    <row r="45" spans="2:2" x14ac:dyDescent="0.25">
      <c r="B45" s="7"/>
    </row>
    <row r="46" spans="2:2" x14ac:dyDescent="0.25">
      <c r="B46" s="7"/>
    </row>
    <row r="47" spans="2:2" x14ac:dyDescent="0.25">
      <c r="B47" s="7"/>
    </row>
    <row r="48" spans="2:2" x14ac:dyDescent="0.25">
      <c r="B48" s="7"/>
    </row>
    <row r="49" spans="2:2" x14ac:dyDescent="0.25">
      <c r="B49" s="7"/>
    </row>
    <row r="50" spans="2:2" x14ac:dyDescent="0.25">
      <c r="B50" s="7"/>
    </row>
    <row r="51" spans="2:2" x14ac:dyDescent="0.25">
      <c r="B51" s="8"/>
    </row>
    <row r="54" spans="2:2" x14ac:dyDescent="0.25">
      <c r="B54" s="7"/>
    </row>
    <row r="55" spans="2:2" x14ac:dyDescent="0.25">
      <c r="B55" s="7"/>
    </row>
    <row r="56" spans="2:2" x14ac:dyDescent="0.25">
      <c r="B56" s="7"/>
    </row>
    <row r="57" spans="2:2" x14ac:dyDescent="0.25">
      <c r="B57" s="7"/>
    </row>
    <row r="58" spans="2:2" x14ac:dyDescent="0.25">
      <c r="B58" s="7"/>
    </row>
    <row r="59" spans="2:2" x14ac:dyDescent="0.25">
      <c r="B59" s="7"/>
    </row>
    <row r="60" spans="2:2" x14ac:dyDescent="0.25">
      <c r="B60" s="7"/>
    </row>
    <row r="61" spans="2:2" x14ac:dyDescent="0.25">
      <c r="B61" s="8"/>
    </row>
  </sheetData>
  <mergeCells count="2">
    <mergeCell ref="D4:J4"/>
    <mergeCell ref="K4:L4"/>
  </mergeCells>
  <conditionalFormatting sqref="C27:C28">
    <cfRule type="colorScale" priority="1">
      <colorScale>
        <cfvo type="min"/>
        <cfvo type="max"/>
        <color rgb="FFC00000"/>
        <color theme="0"/>
      </colorScale>
    </cfRule>
  </conditionalFormatting>
  <conditionalFormatting sqref="D27:D28">
    <cfRule type="colorScale" priority="2">
      <colorScale>
        <cfvo type="min"/>
        <cfvo type="max"/>
        <color rgb="FFC00000"/>
        <color theme="0"/>
      </colorScale>
    </cfRule>
  </conditionalFormatting>
  <conditionalFormatting sqref="E27:E28">
    <cfRule type="colorScale" priority="3">
      <colorScale>
        <cfvo type="min"/>
        <cfvo type="max"/>
        <color rgb="FFC00000"/>
        <color theme="0"/>
      </colorScale>
    </cfRule>
  </conditionalFormatting>
  <conditionalFormatting sqref="F27:J28">
    <cfRule type="colorScale" priority="4">
      <colorScale>
        <cfvo type="min"/>
        <cfvo type="max"/>
        <color rgb="FFC00000"/>
        <color theme="0"/>
      </colorScale>
    </cfRule>
  </conditionalFormatting>
  <hyperlinks>
    <hyperlink ref="B29" r:id="rId1" display="Click here to access report" xr:uid="{8CA72F1B-26D2-47A5-9386-629ACCD0702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3FA15-F02A-4451-A759-4A09823CEC06}">
  <dimension ref="B1:M75"/>
  <sheetViews>
    <sheetView zoomScale="85" zoomScaleNormal="85" workbookViewId="0"/>
  </sheetViews>
  <sheetFormatPr defaultRowHeight="12.5" x14ac:dyDescent="0.25"/>
  <cols>
    <col min="1" max="1" width="1.6328125" style="5" customWidth="1"/>
    <col min="2" max="2" width="53.08984375" style="5" bestFit="1" customWidth="1"/>
    <col min="3" max="12" width="10.6328125" style="5" customWidth="1"/>
    <col min="13" max="16384" width="8.7265625" style="5"/>
  </cols>
  <sheetData>
    <row r="1" spans="2:13" ht="20" x14ac:dyDescent="0.4">
      <c r="B1" s="10" t="s">
        <v>27</v>
      </c>
    </row>
    <row r="2" spans="2:13" s="1" customFormat="1" ht="17.5" x14ac:dyDescent="0.35">
      <c r="B2" s="9" t="s">
        <v>54</v>
      </c>
    </row>
    <row r="3" spans="2:13" s="1" customFormat="1" x14ac:dyDescent="0.25"/>
    <row r="4" spans="2:13" s="1" customFormat="1" ht="13" x14ac:dyDescent="0.25">
      <c r="B4" s="14" t="s">
        <v>0</v>
      </c>
      <c r="C4" s="86" t="s">
        <v>56</v>
      </c>
      <c r="D4" s="83"/>
      <c r="E4" s="83"/>
      <c r="F4" s="83"/>
      <c r="G4" s="83"/>
      <c r="H4" s="83"/>
      <c r="I4" s="87"/>
      <c r="J4" s="86" t="s">
        <v>1</v>
      </c>
      <c r="K4" s="83"/>
      <c r="L4" s="87"/>
    </row>
    <row r="5" spans="2:13" s="1" customFormat="1" ht="13" x14ac:dyDescent="0.25">
      <c r="B5" s="19"/>
      <c r="C5" s="32">
        <v>2019</v>
      </c>
      <c r="D5" s="33">
        <v>2023</v>
      </c>
      <c r="E5" s="33">
        <v>2027</v>
      </c>
      <c r="F5" s="33">
        <v>2031</v>
      </c>
      <c r="G5" s="33">
        <v>2035</v>
      </c>
      <c r="H5" s="33">
        <v>2039</v>
      </c>
      <c r="I5" s="34">
        <v>2043</v>
      </c>
      <c r="J5" s="73" t="s">
        <v>35</v>
      </c>
      <c r="K5" s="41" t="s">
        <v>2</v>
      </c>
      <c r="L5" s="41" t="s">
        <v>34</v>
      </c>
    </row>
    <row r="6" spans="2:13" s="1" customFormat="1" ht="13" x14ac:dyDescent="0.25">
      <c r="B6" s="42" t="s">
        <v>39</v>
      </c>
      <c r="C6" s="43">
        <v>1732800</v>
      </c>
      <c r="D6" s="43">
        <v>1797507</v>
      </c>
      <c r="E6" s="43">
        <v>1866650</v>
      </c>
      <c r="F6" s="43">
        <v>1932690</v>
      </c>
      <c r="G6" s="43">
        <v>1995218</v>
      </c>
      <c r="H6" s="43">
        <v>2050734</v>
      </c>
      <c r="I6" s="43">
        <v>2097272</v>
      </c>
      <c r="J6" s="47" t="s">
        <v>36</v>
      </c>
      <c r="K6" s="48">
        <v>364472</v>
      </c>
      <c r="L6" s="49">
        <v>0.21033702677747002</v>
      </c>
    </row>
    <row r="7" spans="2:13" s="1" customFormat="1" ht="13" x14ac:dyDescent="0.25">
      <c r="B7" s="2"/>
      <c r="C7" s="3"/>
      <c r="D7" s="3"/>
      <c r="E7" s="3"/>
      <c r="F7" s="3"/>
      <c r="G7" s="3"/>
      <c r="H7" s="3"/>
      <c r="I7" s="3"/>
      <c r="J7" s="38"/>
      <c r="K7" s="35"/>
      <c r="L7" s="50"/>
    </row>
    <row r="8" spans="2:13" s="1" customFormat="1" ht="13" x14ac:dyDescent="0.25">
      <c r="B8" s="42" t="s">
        <v>24</v>
      </c>
      <c r="C8" s="43">
        <v>1584194</v>
      </c>
      <c r="D8" s="43">
        <v>1645724</v>
      </c>
      <c r="E8" s="43">
        <v>1710300</v>
      </c>
      <c r="F8" s="43">
        <v>1771618</v>
      </c>
      <c r="G8" s="43">
        <v>1828745</v>
      </c>
      <c r="H8" s="43">
        <v>1879136</v>
      </c>
      <c r="I8" s="43">
        <v>1921412</v>
      </c>
      <c r="J8" s="44" t="s">
        <v>36</v>
      </c>
      <c r="K8" s="45">
        <v>337218</v>
      </c>
      <c r="L8" s="51">
        <v>0.21286408104057952</v>
      </c>
    </row>
    <row r="9" spans="2:13" x14ac:dyDescent="0.25">
      <c r="B9" s="4" t="s">
        <v>8</v>
      </c>
      <c r="C9" s="30">
        <v>351836</v>
      </c>
      <c r="D9" s="30">
        <v>370244</v>
      </c>
      <c r="E9" s="30">
        <v>387722</v>
      </c>
      <c r="F9" s="30">
        <v>403320</v>
      </c>
      <c r="G9" s="30">
        <v>416297</v>
      </c>
      <c r="H9" s="30">
        <v>426518</v>
      </c>
      <c r="I9" s="30">
        <v>434784</v>
      </c>
      <c r="J9" s="39" t="s">
        <v>36</v>
      </c>
      <c r="K9" s="36">
        <v>82948</v>
      </c>
      <c r="L9" s="52">
        <v>0.23575756886731325</v>
      </c>
      <c r="M9" s="54"/>
    </row>
    <row r="10" spans="2:13" x14ac:dyDescent="0.25">
      <c r="B10" s="4" t="s">
        <v>9</v>
      </c>
      <c r="C10" s="30">
        <v>290793</v>
      </c>
      <c r="D10" s="30">
        <v>307176</v>
      </c>
      <c r="E10" s="30">
        <v>324538</v>
      </c>
      <c r="F10" s="30">
        <v>341738</v>
      </c>
      <c r="G10" s="30">
        <v>359032</v>
      </c>
      <c r="H10" s="30">
        <v>376071</v>
      </c>
      <c r="I10" s="30">
        <v>390713</v>
      </c>
      <c r="J10" s="39" t="s">
        <v>36</v>
      </c>
      <c r="K10" s="36">
        <v>99920</v>
      </c>
      <c r="L10" s="52">
        <v>0.34361212271272001</v>
      </c>
      <c r="M10" s="55"/>
    </row>
    <row r="11" spans="2:13" x14ac:dyDescent="0.25">
      <c r="B11" s="4" t="s">
        <v>13</v>
      </c>
      <c r="C11" s="30">
        <v>187792</v>
      </c>
      <c r="D11" s="30">
        <v>196209</v>
      </c>
      <c r="E11" s="30">
        <v>205954</v>
      </c>
      <c r="F11" s="30">
        <v>216331</v>
      </c>
      <c r="G11" s="30">
        <v>228319</v>
      </c>
      <c r="H11" s="30">
        <v>240483</v>
      </c>
      <c r="I11" s="30">
        <v>251661</v>
      </c>
      <c r="J11" s="39" t="s">
        <v>36</v>
      </c>
      <c r="K11" s="36">
        <v>63869</v>
      </c>
      <c r="L11" s="52">
        <v>0.34010500979807445</v>
      </c>
    </row>
    <row r="12" spans="2:13" x14ac:dyDescent="0.25">
      <c r="B12" s="4" t="s">
        <v>14</v>
      </c>
      <c r="C12" s="30">
        <v>135749</v>
      </c>
      <c r="D12" s="30">
        <v>136920</v>
      </c>
      <c r="E12" s="30">
        <v>138390</v>
      </c>
      <c r="F12" s="30">
        <v>139671</v>
      </c>
      <c r="G12" s="30">
        <v>140551</v>
      </c>
      <c r="H12" s="30">
        <v>140964</v>
      </c>
      <c r="I12" s="30">
        <v>140918</v>
      </c>
      <c r="J12" s="39" t="s">
        <v>36</v>
      </c>
      <c r="K12" s="36">
        <v>5169</v>
      </c>
      <c r="L12" s="52">
        <v>3.8077628564483046E-2</v>
      </c>
    </row>
    <row r="13" spans="2:13" x14ac:dyDescent="0.25">
      <c r="B13" s="4" t="s">
        <v>16</v>
      </c>
      <c r="C13" s="30">
        <v>123185</v>
      </c>
      <c r="D13" s="30">
        <v>126126</v>
      </c>
      <c r="E13" s="30">
        <v>128727</v>
      </c>
      <c r="F13" s="30">
        <v>130740</v>
      </c>
      <c r="G13" s="30">
        <v>132281</v>
      </c>
      <c r="H13" s="30">
        <v>133308</v>
      </c>
      <c r="I13" s="30">
        <v>134198</v>
      </c>
      <c r="J13" s="39" t="s">
        <v>36</v>
      </c>
      <c r="K13" s="36">
        <v>11013</v>
      </c>
      <c r="L13" s="52">
        <v>8.9402118764460026E-2</v>
      </c>
    </row>
    <row r="14" spans="2:13" x14ac:dyDescent="0.25">
      <c r="B14" s="4" t="s">
        <v>11</v>
      </c>
      <c r="C14" s="30">
        <v>119943</v>
      </c>
      <c r="D14" s="30">
        <v>120189</v>
      </c>
      <c r="E14" s="30">
        <v>121468</v>
      </c>
      <c r="F14" s="30">
        <v>122652</v>
      </c>
      <c r="G14" s="30">
        <v>122883</v>
      </c>
      <c r="H14" s="30">
        <v>121911</v>
      </c>
      <c r="I14" s="30">
        <v>120418</v>
      </c>
      <c r="J14" s="39" t="s">
        <v>36</v>
      </c>
      <c r="K14" s="36">
        <v>475</v>
      </c>
      <c r="L14" s="52">
        <v>3.9602144351900126E-3</v>
      </c>
    </row>
    <row r="15" spans="2:13" x14ac:dyDescent="0.25">
      <c r="B15" s="4" t="s">
        <v>10</v>
      </c>
      <c r="C15" s="30">
        <v>101542</v>
      </c>
      <c r="D15" s="30">
        <v>106806</v>
      </c>
      <c r="E15" s="30">
        <v>112280</v>
      </c>
      <c r="F15" s="30">
        <v>117465</v>
      </c>
      <c r="G15" s="30">
        <v>121878</v>
      </c>
      <c r="H15" s="30">
        <v>125381</v>
      </c>
      <c r="I15" s="30">
        <v>128148</v>
      </c>
      <c r="J15" s="39" t="s">
        <v>36</v>
      </c>
      <c r="K15" s="36">
        <v>26606</v>
      </c>
      <c r="L15" s="52">
        <v>0.26201965689074469</v>
      </c>
    </row>
    <row r="16" spans="2:13" x14ac:dyDescent="0.25">
      <c r="B16" s="4" t="s">
        <v>12</v>
      </c>
      <c r="C16" s="30">
        <v>81717</v>
      </c>
      <c r="D16" s="30">
        <v>84611</v>
      </c>
      <c r="E16" s="30">
        <v>87430</v>
      </c>
      <c r="F16" s="30">
        <v>89970</v>
      </c>
      <c r="G16" s="30">
        <v>92251</v>
      </c>
      <c r="H16" s="30">
        <v>94333</v>
      </c>
      <c r="I16" s="30">
        <v>96182</v>
      </c>
      <c r="J16" s="39" t="s">
        <v>36</v>
      </c>
      <c r="K16" s="36">
        <v>14465</v>
      </c>
      <c r="L16" s="52">
        <v>0.17701335095512571</v>
      </c>
    </row>
    <row r="17" spans="2:12" x14ac:dyDescent="0.25">
      <c r="B17" s="4" t="s">
        <v>19</v>
      </c>
      <c r="C17" s="30">
        <v>66128</v>
      </c>
      <c r="D17" s="30">
        <v>67423</v>
      </c>
      <c r="E17" s="30">
        <v>69162</v>
      </c>
      <c r="F17" s="30">
        <v>70798</v>
      </c>
      <c r="G17" s="30">
        <v>72399</v>
      </c>
      <c r="H17" s="30">
        <v>73921</v>
      </c>
      <c r="I17" s="30">
        <v>75146</v>
      </c>
      <c r="J17" s="39" t="s">
        <v>36</v>
      </c>
      <c r="K17" s="36">
        <v>9018</v>
      </c>
      <c r="L17" s="52">
        <v>0.13637188482942175</v>
      </c>
    </row>
    <row r="18" spans="2:12" x14ac:dyDescent="0.25">
      <c r="B18" s="4" t="s">
        <v>15</v>
      </c>
      <c r="C18" s="30">
        <v>61225</v>
      </c>
      <c r="D18" s="30">
        <v>64386</v>
      </c>
      <c r="E18" s="30">
        <v>67601</v>
      </c>
      <c r="F18" s="30">
        <v>70677</v>
      </c>
      <c r="G18" s="30">
        <v>73619</v>
      </c>
      <c r="H18" s="30">
        <v>76262</v>
      </c>
      <c r="I18" s="30">
        <v>78551</v>
      </c>
      <c r="J18" s="39" t="s">
        <v>36</v>
      </c>
      <c r="K18" s="36">
        <v>17326</v>
      </c>
      <c r="L18" s="52">
        <v>0.28298897509187415</v>
      </c>
    </row>
    <row r="19" spans="2:12" x14ac:dyDescent="0.25">
      <c r="B19" s="4" t="s">
        <v>17</v>
      </c>
      <c r="C19" s="30">
        <v>44286</v>
      </c>
      <c r="D19" s="30">
        <v>45390</v>
      </c>
      <c r="E19" s="30">
        <v>46471</v>
      </c>
      <c r="F19" s="30">
        <v>47426</v>
      </c>
      <c r="G19" s="30">
        <v>48220</v>
      </c>
      <c r="H19" s="30">
        <v>48859</v>
      </c>
      <c r="I19" s="30">
        <v>49418</v>
      </c>
      <c r="J19" s="39" t="s">
        <v>36</v>
      </c>
      <c r="K19" s="36">
        <v>5132</v>
      </c>
      <c r="L19" s="52">
        <v>0.1158831233346882</v>
      </c>
    </row>
    <row r="20" spans="2:12" x14ac:dyDescent="0.25">
      <c r="B20" s="4" t="s">
        <v>18</v>
      </c>
      <c r="C20" s="30">
        <v>19998</v>
      </c>
      <c r="D20" s="30">
        <v>20244</v>
      </c>
      <c r="E20" s="30">
        <v>20557</v>
      </c>
      <c r="F20" s="30">
        <v>20830</v>
      </c>
      <c r="G20" s="30">
        <v>21015</v>
      </c>
      <c r="H20" s="30">
        <v>21125</v>
      </c>
      <c r="I20" s="30">
        <v>21275</v>
      </c>
      <c r="J20" s="39" t="s">
        <v>36</v>
      </c>
      <c r="K20" s="36">
        <v>1277</v>
      </c>
      <c r="L20" s="52">
        <v>6.3856385638563884E-2</v>
      </c>
    </row>
    <row r="21" spans="2:12" x14ac:dyDescent="0.25">
      <c r="B21" s="4"/>
      <c r="C21" s="30"/>
      <c r="D21" s="30"/>
      <c r="E21" s="30"/>
      <c r="F21" s="30"/>
      <c r="G21" s="30"/>
      <c r="H21" s="30"/>
      <c r="I21" s="30"/>
      <c r="J21" s="39"/>
      <c r="K21" s="36"/>
      <c r="L21" s="52"/>
    </row>
    <row r="22" spans="2:12" ht="13" x14ac:dyDescent="0.25">
      <c r="B22" s="42" t="s">
        <v>26</v>
      </c>
      <c r="C22" s="46">
        <v>59321</v>
      </c>
      <c r="D22" s="46">
        <v>61367</v>
      </c>
      <c r="E22" s="46">
        <v>64151</v>
      </c>
      <c r="F22" s="46">
        <v>67075</v>
      </c>
      <c r="G22" s="46">
        <v>70546</v>
      </c>
      <c r="H22" s="46">
        <v>73975</v>
      </c>
      <c r="I22" s="46">
        <v>76899</v>
      </c>
      <c r="J22" s="44" t="s">
        <v>36</v>
      </c>
      <c r="K22" s="45">
        <v>17578</v>
      </c>
      <c r="L22" s="51">
        <v>0.29632002157751902</v>
      </c>
    </row>
    <row r="23" spans="2:12" x14ac:dyDescent="0.25">
      <c r="B23" s="4" t="s">
        <v>4</v>
      </c>
      <c r="C23" s="30">
        <v>44278</v>
      </c>
      <c r="D23" s="30">
        <v>46432</v>
      </c>
      <c r="E23" s="30">
        <v>48991</v>
      </c>
      <c r="F23" s="30">
        <v>51782</v>
      </c>
      <c r="G23" s="30">
        <v>55084</v>
      </c>
      <c r="H23" s="30">
        <v>58247</v>
      </c>
      <c r="I23" s="30">
        <v>60950</v>
      </c>
      <c r="J23" s="39" t="s">
        <v>36</v>
      </c>
      <c r="K23" s="36">
        <v>16672</v>
      </c>
      <c r="L23" s="52">
        <v>0.37653010524413921</v>
      </c>
    </row>
    <row r="24" spans="2:12" x14ac:dyDescent="0.25">
      <c r="B24" s="4" t="s">
        <v>5</v>
      </c>
      <c r="C24" s="30">
        <v>7296</v>
      </c>
      <c r="D24" s="30">
        <v>6889</v>
      </c>
      <c r="E24" s="30">
        <v>6832</v>
      </c>
      <c r="F24" s="30">
        <v>6732</v>
      </c>
      <c r="G24" s="30">
        <v>6680</v>
      </c>
      <c r="H24" s="30">
        <v>6721</v>
      </c>
      <c r="I24" s="30">
        <v>6730</v>
      </c>
      <c r="J24" s="39" t="s">
        <v>37</v>
      </c>
      <c r="K24" s="36">
        <v>-566</v>
      </c>
      <c r="L24" s="52">
        <v>-7.7576754385964897E-2</v>
      </c>
    </row>
    <row r="25" spans="2:12" x14ac:dyDescent="0.25">
      <c r="B25" s="4" t="s">
        <v>6</v>
      </c>
      <c r="C25" s="30">
        <v>4500</v>
      </c>
      <c r="D25" s="30">
        <v>4641</v>
      </c>
      <c r="E25" s="30">
        <v>4796</v>
      </c>
      <c r="F25" s="30">
        <v>4940</v>
      </c>
      <c r="G25" s="30">
        <v>5090</v>
      </c>
      <c r="H25" s="30">
        <v>5257</v>
      </c>
      <c r="I25" s="30">
        <v>5379</v>
      </c>
      <c r="J25" s="39" t="s">
        <v>36</v>
      </c>
      <c r="K25" s="36">
        <v>879</v>
      </c>
      <c r="L25" s="52">
        <v>0.19533333333333336</v>
      </c>
    </row>
    <row r="26" spans="2:12" x14ac:dyDescent="0.25">
      <c r="B26" s="4" t="s">
        <v>3</v>
      </c>
      <c r="C26" s="30">
        <v>1548</v>
      </c>
      <c r="D26" s="30">
        <v>1618</v>
      </c>
      <c r="E26" s="30">
        <v>1660</v>
      </c>
      <c r="F26" s="30">
        <v>1685</v>
      </c>
      <c r="G26" s="30">
        <v>1696</v>
      </c>
      <c r="H26" s="30">
        <v>1692</v>
      </c>
      <c r="I26" s="30">
        <v>1717</v>
      </c>
      <c r="J26" s="39" t="s">
        <v>36</v>
      </c>
      <c r="K26" s="36">
        <v>169</v>
      </c>
      <c r="L26" s="52">
        <v>0.10917312661498713</v>
      </c>
    </row>
    <row r="27" spans="2:12" x14ac:dyDescent="0.25">
      <c r="B27" s="4" t="s">
        <v>7</v>
      </c>
      <c r="C27" s="30">
        <v>1699</v>
      </c>
      <c r="D27" s="30">
        <v>1787</v>
      </c>
      <c r="E27" s="30">
        <v>1872</v>
      </c>
      <c r="F27" s="30">
        <v>1936</v>
      </c>
      <c r="G27" s="30">
        <v>1996</v>
      </c>
      <c r="H27" s="30">
        <v>2058</v>
      </c>
      <c r="I27" s="30">
        <v>2123</v>
      </c>
      <c r="J27" s="39" t="s">
        <v>36</v>
      </c>
      <c r="K27" s="36">
        <v>424</v>
      </c>
      <c r="L27" s="52">
        <v>0.24955856386109465</v>
      </c>
    </row>
    <row r="28" spans="2:12" x14ac:dyDescent="0.25">
      <c r="B28" s="4"/>
      <c r="C28" s="30"/>
      <c r="D28" s="30"/>
      <c r="E28" s="30"/>
      <c r="F28" s="30"/>
      <c r="G28" s="30"/>
      <c r="H28" s="30"/>
      <c r="I28" s="30"/>
      <c r="J28" s="39"/>
      <c r="K28" s="36"/>
      <c r="L28" s="52"/>
    </row>
    <row r="29" spans="2:12" ht="13" x14ac:dyDescent="0.25">
      <c r="B29" s="42" t="s">
        <v>25</v>
      </c>
      <c r="C29" s="46">
        <v>89285</v>
      </c>
      <c r="D29" s="46">
        <v>90416</v>
      </c>
      <c r="E29" s="46">
        <v>92199</v>
      </c>
      <c r="F29" s="46">
        <v>93997</v>
      </c>
      <c r="G29" s="46">
        <v>95927</v>
      </c>
      <c r="H29" s="46">
        <v>97623</v>
      </c>
      <c r="I29" s="46">
        <v>98961</v>
      </c>
      <c r="J29" s="44" t="s">
        <v>36</v>
      </c>
      <c r="K29" s="45">
        <v>9676</v>
      </c>
      <c r="L29" s="51">
        <v>0.10837206697653579</v>
      </c>
    </row>
    <row r="30" spans="2:12" x14ac:dyDescent="0.25">
      <c r="B30" s="4" t="s">
        <v>22</v>
      </c>
      <c r="C30" s="30">
        <v>43252</v>
      </c>
      <c r="D30" s="30">
        <v>42896</v>
      </c>
      <c r="E30" s="30">
        <v>42947</v>
      </c>
      <c r="F30" s="30">
        <v>43046</v>
      </c>
      <c r="G30" s="30">
        <v>43021</v>
      </c>
      <c r="H30" s="30">
        <v>42804</v>
      </c>
      <c r="I30" s="30">
        <v>42395</v>
      </c>
      <c r="J30" s="39" t="s">
        <v>37</v>
      </c>
      <c r="K30" s="36">
        <v>-857</v>
      </c>
      <c r="L30" s="52">
        <v>-1.9814112642189907E-2</v>
      </c>
    </row>
    <row r="31" spans="2:12" x14ac:dyDescent="0.25">
      <c r="B31" s="4" t="s">
        <v>21</v>
      </c>
      <c r="C31" s="30">
        <v>34608</v>
      </c>
      <c r="D31" s="30">
        <v>36008</v>
      </c>
      <c r="E31" s="30">
        <v>37581</v>
      </c>
      <c r="F31" s="30">
        <v>39173</v>
      </c>
      <c r="G31" s="30">
        <v>41085</v>
      </c>
      <c r="H31" s="30">
        <v>43005</v>
      </c>
      <c r="I31" s="30">
        <v>44713</v>
      </c>
      <c r="J31" s="39" t="s">
        <v>36</v>
      </c>
      <c r="K31" s="36">
        <v>10105</v>
      </c>
      <c r="L31" s="52">
        <v>0.29198451225150257</v>
      </c>
    </row>
    <row r="32" spans="2:12" x14ac:dyDescent="0.25">
      <c r="B32" s="4" t="s">
        <v>20</v>
      </c>
      <c r="C32" s="30">
        <v>8437</v>
      </c>
      <c r="D32" s="30">
        <v>8485</v>
      </c>
      <c r="E32" s="30">
        <v>8607</v>
      </c>
      <c r="F32" s="30">
        <v>8683</v>
      </c>
      <c r="G32" s="30">
        <v>8696</v>
      </c>
      <c r="H32" s="30">
        <v>8660</v>
      </c>
      <c r="I32" s="30">
        <v>8675</v>
      </c>
      <c r="J32" s="39" t="s">
        <v>36</v>
      </c>
      <c r="K32" s="36">
        <v>238</v>
      </c>
      <c r="L32" s="52">
        <v>2.8209079056536579E-2</v>
      </c>
    </row>
    <row r="33" spans="2:12" x14ac:dyDescent="0.25">
      <c r="B33" s="6" t="s">
        <v>23</v>
      </c>
      <c r="C33" s="31">
        <v>2988</v>
      </c>
      <c r="D33" s="31">
        <v>3027</v>
      </c>
      <c r="E33" s="31">
        <v>3064</v>
      </c>
      <c r="F33" s="31">
        <v>3095</v>
      </c>
      <c r="G33" s="31">
        <v>3125</v>
      </c>
      <c r="H33" s="31">
        <v>3154</v>
      </c>
      <c r="I33" s="31">
        <v>3178</v>
      </c>
      <c r="J33" s="40" t="s">
        <v>36</v>
      </c>
      <c r="K33" s="37">
        <v>190</v>
      </c>
      <c r="L33" s="53">
        <v>6.3587684069611683E-2</v>
      </c>
    </row>
    <row r="34" spans="2:12" x14ac:dyDescent="0.25">
      <c r="B34" s="12"/>
      <c r="C34" s="1"/>
      <c r="D34" s="1"/>
      <c r="E34" s="1"/>
      <c r="F34" s="1"/>
      <c r="G34" s="1"/>
      <c r="H34" s="1"/>
      <c r="I34" s="1"/>
      <c r="J34" s="1"/>
    </row>
    <row r="35" spans="2:12" ht="13" x14ac:dyDescent="0.25">
      <c r="B35" s="13" t="s">
        <v>31</v>
      </c>
      <c r="C35" s="1"/>
      <c r="D35" s="1"/>
      <c r="E35" s="1"/>
      <c r="F35" s="1"/>
      <c r="G35" s="1"/>
      <c r="H35" s="1"/>
      <c r="I35" s="1"/>
      <c r="J35" s="1"/>
    </row>
    <row r="36" spans="2:12" x14ac:dyDescent="0.25">
      <c r="B36" s="88" t="s">
        <v>59</v>
      </c>
    </row>
    <row r="37" spans="2:12" ht="13" x14ac:dyDescent="0.25">
      <c r="B37" s="13"/>
    </row>
    <row r="38" spans="2:12" ht="13" x14ac:dyDescent="0.3">
      <c r="B38" s="11" t="s">
        <v>28</v>
      </c>
    </row>
    <row r="39" spans="2:12" x14ac:dyDescent="0.25">
      <c r="B39" s="7" t="s">
        <v>29</v>
      </c>
    </row>
    <row r="40" spans="2:12" x14ac:dyDescent="0.25">
      <c r="B40" s="7" t="s">
        <v>38</v>
      </c>
    </row>
    <row r="41" spans="2:12" x14ac:dyDescent="0.25">
      <c r="B41" s="7"/>
    </row>
    <row r="42" spans="2:12" x14ac:dyDescent="0.25">
      <c r="B42" s="7"/>
    </row>
    <row r="43" spans="2:12" x14ac:dyDescent="0.25">
      <c r="B43" s="7"/>
    </row>
    <row r="44" spans="2:12" x14ac:dyDescent="0.25">
      <c r="B44" s="7"/>
    </row>
    <row r="45" spans="2:12" x14ac:dyDescent="0.25">
      <c r="B45" s="8"/>
    </row>
    <row r="48" spans="2:12" x14ac:dyDescent="0.25">
      <c r="B48" s="7"/>
    </row>
    <row r="49" spans="2:2" x14ac:dyDescent="0.25">
      <c r="B49" s="7"/>
    </row>
    <row r="50" spans="2:2" x14ac:dyDescent="0.25">
      <c r="B50" s="7"/>
    </row>
    <row r="51" spans="2:2" x14ac:dyDescent="0.25">
      <c r="B51" s="7"/>
    </row>
    <row r="52" spans="2:2" x14ac:dyDescent="0.25">
      <c r="B52" s="7"/>
    </row>
    <row r="53" spans="2:2" x14ac:dyDescent="0.25">
      <c r="B53" s="7"/>
    </row>
    <row r="54" spans="2:2" x14ac:dyDescent="0.25">
      <c r="B54" s="7"/>
    </row>
    <row r="55" spans="2:2" x14ac:dyDescent="0.25">
      <c r="B55" s="8"/>
    </row>
    <row r="56" spans="2:2" x14ac:dyDescent="0.25">
      <c r="B56" s="7"/>
    </row>
    <row r="58" spans="2:2" x14ac:dyDescent="0.25">
      <c r="B58" s="7"/>
    </row>
    <row r="59" spans="2:2" x14ac:dyDescent="0.25">
      <c r="B59" s="7"/>
    </row>
    <row r="60" spans="2:2" x14ac:dyDescent="0.25">
      <c r="B60" s="7"/>
    </row>
    <row r="61" spans="2:2" x14ac:dyDescent="0.25">
      <c r="B61" s="7"/>
    </row>
    <row r="62" spans="2:2" x14ac:dyDescent="0.25">
      <c r="B62" s="7"/>
    </row>
    <row r="63" spans="2:2" x14ac:dyDescent="0.25">
      <c r="B63" s="7"/>
    </row>
    <row r="64" spans="2:2" x14ac:dyDescent="0.25">
      <c r="B64" s="7"/>
    </row>
    <row r="65" spans="2:2" x14ac:dyDescent="0.25">
      <c r="B65" s="8"/>
    </row>
    <row r="68" spans="2:2" x14ac:dyDescent="0.25">
      <c r="B68" s="7"/>
    </row>
    <row r="69" spans="2:2" x14ac:dyDescent="0.25">
      <c r="B69" s="7"/>
    </row>
    <row r="70" spans="2:2" x14ac:dyDescent="0.25">
      <c r="B70" s="7"/>
    </row>
    <row r="71" spans="2:2" x14ac:dyDescent="0.25">
      <c r="B71" s="7"/>
    </row>
    <row r="72" spans="2:2" x14ac:dyDescent="0.25">
      <c r="B72" s="7"/>
    </row>
    <row r="73" spans="2:2" x14ac:dyDescent="0.25">
      <c r="B73" s="7"/>
    </row>
    <row r="74" spans="2:2" x14ac:dyDescent="0.25">
      <c r="B74" s="7"/>
    </row>
    <row r="75" spans="2:2" x14ac:dyDescent="0.25">
      <c r="B75" s="8"/>
    </row>
  </sheetData>
  <mergeCells count="2">
    <mergeCell ref="C4:I4"/>
    <mergeCell ref="J4:L4"/>
  </mergeCells>
  <conditionalFormatting sqref="C34:C35">
    <cfRule type="colorScale" priority="1">
      <colorScale>
        <cfvo type="min"/>
        <cfvo type="max"/>
        <color rgb="FFC00000"/>
        <color theme="0"/>
      </colorScale>
    </cfRule>
  </conditionalFormatting>
  <conditionalFormatting sqref="D34:D35">
    <cfRule type="colorScale" priority="2">
      <colorScale>
        <cfvo type="min"/>
        <cfvo type="max"/>
        <color rgb="FFC00000"/>
        <color theme="0"/>
      </colorScale>
    </cfRule>
  </conditionalFormatting>
  <conditionalFormatting sqref="E34:E35">
    <cfRule type="colorScale" priority="3">
      <colorScale>
        <cfvo type="min"/>
        <cfvo type="max"/>
        <color rgb="FFC00000"/>
        <color theme="0"/>
      </colorScale>
    </cfRule>
  </conditionalFormatting>
  <conditionalFormatting sqref="F34:J35">
    <cfRule type="colorScale" priority="4">
      <colorScale>
        <cfvo type="min"/>
        <cfvo type="max"/>
        <color rgb="FFC00000"/>
        <color theme="0"/>
      </colorScale>
    </cfRule>
  </conditionalFormatting>
  <hyperlinks>
    <hyperlink ref="B36" r:id="rId1" display="Click here to access report" xr:uid="{CAA9A3A4-C00B-4AE9-B1BC-37E71D10793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B0C6E-D203-43F0-A80E-977FCD2A7DBB}">
  <dimension ref="B1:J224"/>
  <sheetViews>
    <sheetView zoomScale="85" zoomScaleNormal="85" workbookViewId="0"/>
  </sheetViews>
  <sheetFormatPr defaultRowHeight="12.5" x14ac:dyDescent="0.25"/>
  <cols>
    <col min="1" max="1" width="1.6328125" style="5" customWidth="1"/>
    <col min="2" max="2" width="53.08984375" style="5" bestFit="1" customWidth="1"/>
    <col min="3" max="9" width="10.6328125" style="5" customWidth="1"/>
    <col min="10" max="10" width="26.81640625" style="5" bestFit="1" customWidth="1"/>
    <col min="11" max="16384" width="8.7265625" style="5"/>
  </cols>
  <sheetData>
    <row r="1" spans="2:10" ht="20" x14ac:dyDescent="0.4">
      <c r="B1" s="10" t="s">
        <v>27</v>
      </c>
    </row>
    <row r="2" spans="2:10" s="1" customFormat="1" ht="17.5" x14ac:dyDescent="0.35">
      <c r="B2" s="9" t="s">
        <v>55</v>
      </c>
    </row>
    <row r="3" spans="2:10" s="1" customFormat="1" x14ac:dyDescent="0.25"/>
    <row r="4" spans="2:10" s="1" customFormat="1" ht="13" x14ac:dyDescent="0.25">
      <c r="B4" s="14" t="s">
        <v>0</v>
      </c>
      <c r="C4" s="86" t="s">
        <v>58</v>
      </c>
      <c r="D4" s="83"/>
      <c r="E4" s="83"/>
      <c r="F4" s="83"/>
      <c r="G4" s="83"/>
      <c r="H4" s="83"/>
      <c r="I4" s="87"/>
      <c r="J4" s="28" t="s">
        <v>32</v>
      </c>
    </row>
    <row r="5" spans="2:10" s="1" customFormat="1" ht="13" x14ac:dyDescent="0.25">
      <c r="B5" s="15"/>
      <c r="C5" s="16">
        <v>2019</v>
      </c>
      <c r="D5" s="17">
        <v>2023</v>
      </c>
      <c r="E5" s="17">
        <v>2027</v>
      </c>
      <c r="F5" s="17">
        <v>2031</v>
      </c>
      <c r="G5" s="17">
        <v>2035</v>
      </c>
      <c r="H5" s="17">
        <v>2039</v>
      </c>
      <c r="I5" s="18">
        <v>2043</v>
      </c>
      <c r="J5" s="29"/>
    </row>
    <row r="6" spans="2:10" ht="13" customHeight="1" x14ac:dyDescent="0.25">
      <c r="B6" s="4" t="s">
        <v>8</v>
      </c>
      <c r="C6" s="20">
        <v>1</v>
      </c>
      <c r="D6" s="21">
        <v>1</v>
      </c>
      <c r="E6" s="21">
        <v>1</v>
      </c>
      <c r="F6" s="21">
        <v>1</v>
      </c>
      <c r="G6" s="21">
        <v>1</v>
      </c>
      <c r="H6" s="21">
        <v>1</v>
      </c>
      <c r="I6" s="21">
        <v>1</v>
      </c>
      <c r="J6" s="22" t="s">
        <v>33</v>
      </c>
    </row>
    <row r="7" spans="2:10" ht="13" customHeight="1" x14ac:dyDescent="0.25">
      <c r="B7" s="4" t="s">
        <v>9</v>
      </c>
      <c r="C7" s="20">
        <v>2</v>
      </c>
      <c r="D7" s="21">
        <v>2</v>
      </c>
      <c r="E7" s="21">
        <v>2</v>
      </c>
      <c r="F7" s="21">
        <v>2</v>
      </c>
      <c r="G7" s="21">
        <v>2</v>
      </c>
      <c r="H7" s="21">
        <v>2</v>
      </c>
      <c r="I7" s="21">
        <v>2</v>
      </c>
      <c r="J7" s="23" t="s">
        <v>33</v>
      </c>
    </row>
    <row r="8" spans="2:10" ht="13" customHeight="1" x14ac:dyDescent="0.25">
      <c r="B8" s="4" t="s">
        <v>13</v>
      </c>
      <c r="C8" s="20">
        <v>3</v>
      </c>
      <c r="D8" s="21">
        <v>3</v>
      </c>
      <c r="E8" s="21">
        <v>3</v>
      </c>
      <c r="F8" s="21">
        <v>3</v>
      </c>
      <c r="G8" s="21">
        <v>3</v>
      </c>
      <c r="H8" s="21">
        <v>3</v>
      </c>
      <c r="I8" s="21">
        <v>3</v>
      </c>
      <c r="J8" s="23" t="s">
        <v>33</v>
      </c>
    </row>
    <row r="9" spans="2:10" ht="13" customHeight="1" x14ac:dyDescent="0.25">
      <c r="B9" s="4" t="s">
        <v>14</v>
      </c>
      <c r="C9" s="20">
        <v>4</v>
      </c>
      <c r="D9" s="21">
        <v>4</v>
      </c>
      <c r="E9" s="21">
        <v>4</v>
      </c>
      <c r="F9" s="21">
        <v>4</v>
      </c>
      <c r="G9" s="21">
        <v>4</v>
      </c>
      <c r="H9" s="21">
        <v>4</v>
      </c>
      <c r="I9" s="21">
        <v>4</v>
      </c>
      <c r="J9" s="23" t="s">
        <v>33</v>
      </c>
    </row>
    <row r="10" spans="2:10" ht="13" customHeight="1" x14ac:dyDescent="0.25">
      <c r="B10" s="4" t="s">
        <v>16</v>
      </c>
      <c r="C10" s="20">
        <v>5</v>
      </c>
      <c r="D10" s="21">
        <v>5</v>
      </c>
      <c r="E10" s="21">
        <v>5</v>
      </c>
      <c r="F10" s="21">
        <v>5</v>
      </c>
      <c r="G10" s="21">
        <v>5</v>
      </c>
      <c r="H10" s="21">
        <v>5</v>
      </c>
      <c r="I10" s="21">
        <v>5</v>
      </c>
      <c r="J10" s="23" t="s">
        <v>33</v>
      </c>
    </row>
    <row r="11" spans="2:10" ht="13" customHeight="1" x14ac:dyDescent="0.25">
      <c r="B11" s="4" t="s">
        <v>11</v>
      </c>
      <c r="C11" s="20">
        <v>6</v>
      </c>
      <c r="D11" s="21">
        <v>6</v>
      </c>
      <c r="E11" s="21">
        <v>6</v>
      </c>
      <c r="F11" s="21">
        <v>6</v>
      </c>
      <c r="G11" s="21">
        <v>6</v>
      </c>
      <c r="H11" s="21">
        <v>7</v>
      </c>
      <c r="I11" s="21">
        <v>7</v>
      </c>
      <c r="J11" s="24" t="s">
        <v>40</v>
      </c>
    </row>
    <row r="12" spans="2:10" ht="13" customHeight="1" x14ac:dyDescent="0.25">
      <c r="B12" s="4" t="s">
        <v>10</v>
      </c>
      <c r="C12" s="20">
        <v>7</v>
      </c>
      <c r="D12" s="21">
        <v>7</v>
      </c>
      <c r="E12" s="21">
        <v>7</v>
      </c>
      <c r="F12" s="21">
        <v>7</v>
      </c>
      <c r="G12" s="21">
        <v>7</v>
      </c>
      <c r="H12" s="21">
        <v>6</v>
      </c>
      <c r="I12" s="21">
        <v>6</v>
      </c>
      <c r="J12" s="24" t="s">
        <v>41</v>
      </c>
    </row>
    <row r="13" spans="2:10" ht="13" customHeight="1" x14ac:dyDescent="0.25">
      <c r="B13" s="4" t="s">
        <v>12</v>
      </c>
      <c r="C13" s="20">
        <v>8</v>
      </c>
      <c r="D13" s="21">
        <v>8</v>
      </c>
      <c r="E13" s="21">
        <v>8</v>
      </c>
      <c r="F13" s="21">
        <v>8</v>
      </c>
      <c r="G13" s="21">
        <v>8</v>
      </c>
      <c r="H13" s="21">
        <v>8</v>
      </c>
      <c r="I13" s="21">
        <v>8</v>
      </c>
      <c r="J13" s="23" t="s">
        <v>33</v>
      </c>
    </row>
    <row r="14" spans="2:10" ht="13" customHeight="1" x14ac:dyDescent="0.25">
      <c r="B14" s="4" t="s">
        <v>19</v>
      </c>
      <c r="C14" s="20">
        <v>9</v>
      </c>
      <c r="D14" s="21">
        <v>9</v>
      </c>
      <c r="E14" s="21">
        <v>9</v>
      </c>
      <c r="F14" s="21">
        <v>9</v>
      </c>
      <c r="G14" s="21">
        <v>10</v>
      </c>
      <c r="H14" s="21">
        <v>10</v>
      </c>
      <c r="I14" s="21">
        <v>10</v>
      </c>
      <c r="J14" s="24" t="s">
        <v>40</v>
      </c>
    </row>
    <row r="15" spans="2:10" ht="13" customHeight="1" x14ac:dyDescent="0.25">
      <c r="B15" s="4" t="s">
        <v>15</v>
      </c>
      <c r="C15" s="20">
        <v>10</v>
      </c>
      <c r="D15" s="21">
        <v>10</v>
      </c>
      <c r="E15" s="21">
        <v>10</v>
      </c>
      <c r="F15" s="21">
        <v>10</v>
      </c>
      <c r="G15" s="21">
        <v>9</v>
      </c>
      <c r="H15" s="21">
        <v>9</v>
      </c>
      <c r="I15" s="21">
        <v>9</v>
      </c>
      <c r="J15" s="24" t="s">
        <v>41</v>
      </c>
    </row>
    <row r="16" spans="2:10" ht="13" customHeight="1" x14ac:dyDescent="0.25">
      <c r="B16" s="4" t="s">
        <v>17</v>
      </c>
      <c r="C16" s="20">
        <v>11</v>
      </c>
      <c r="D16" s="21">
        <v>12</v>
      </c>
      <c r="E16" s="21">
        <v>12</v>
      </c>
      <c r="F16" s="21">
        <v>12</v>
      </c>
      <c r="G16" s="21">
        <v>12</v>
      </c>
      <c r="H16" s="21">
        <v>12</v>
      </c>
      <c r="I16" s="21">
        <v>12</v>
      </c>
      <c r="J16" s="24" t="s">
        <v>40</v>
      </c>
    </row>
    <row r="17" spans="2:10" ht="13" customHeight="1" x14ac:dyDescent="0.25">
      <c r="B17" s="4" t="s">
        <v>4</v>
      </c>
      <c r="C17" s="20">
        <v>12</v>
      </c>
      <c r="D17" s="21">
        <v>11</v>
      </c>
      <c r="E17" s="21">
        <v>11</v>
      </c>
      <c r="F17" s="21">
        <v>11</v>
      </c>
      <c r="G17" s="21">
        <v>11</v>
      </c>
      <c r="H17" s="21">
        <v>11</v>
      </c>
      <c r="I17" s="21">
        <v>11</v>
      </c>
      <c r="J17" s="24" t="s">
        <v>41</v>
      </c>
    </row>
    <row r="18" spans="2:10" ht="13" customHeight="1" x14ac:dyDescent="0.25">
      <c r="B18" s="4" t="s">
        <v>22</v>
      </c>
      <c r="C18" s="20">
        <v>13</v>
      </c>
      <c r="D18" s="21">
        <v>13</v>
      </c>
      <c r="E18" s="21">
        <v>13</v>
      </c>
      <c r="F18" s="21">
        <v>13</v>
      </c>
      <c r="G18" s="21">
        <v>13</v>
      </c>
      <c r="H18" s="21">
        <v>14</v>
      </c>
      <c r="I18" s="21">
        <v>14</v>
      </c>
      <c r="J18" s="24" t="s">
        <v>40</v>
      </c>
    </row>
    <row r="19" spans="2:10" ht="13" customHeight="1" x14ac:dyDescent="0.25">
      <c r="B19" s="4" t="s">
        <v>21</v>
      </c>
      <c r="C19" s="20">
        <v>14</v>
      </c>
      <c r="D19" s="21">
        <v>14</v>
      </c>
      <c r="E19" s="21">
        <v>14</v>
      </c>
      <c r="F19" s="21">
        <v>14</v>
      </c>
      <c r="G19" s="21">
        <v>14</v>
      </c>
      <c r="H19" s="21">
        <v>13</v>
      </c>
      <c r="I19" s="21">
        <v>13</v>
      </c>
      <c r="J19" s="24" t="s">
        <v>41</v>
      </c>
    </row>
    <row r="20" spans="2:10" ht="13" customHeight="1" x14ac:dyDescent="0.25">
      <c r="B20" s="4" t="s">
        <v>18</v>
      </c>
      <c r="C20" s="20">
        <v>15</v>
      </c>
      <c r="D20" s="21">
        <v>15</v>
      </c>
      <c r="E20" s="21">
        <v>15</v>
      </c>
      <c r="F20" s="21">
        <v>15</v>
      </c>
      <c r="G20" s="21">
        <v>15</v>
      </c>
      <c r="H20" s="21">
        <v>15</v>
      </c>
      <c r="I20" s="21">
        <v>15</v>
      </c>
      <c r="J20" s="23" t="s">
        <v>33</v>
      </c>
    </row>
    <row r="21" spans="2:10" ht="13" customHeight="1" x14ac:dyDescent="0.25">
      <c r="B21" s="4" t="s">
        <v>20</v>
      </c>
      <c r="C21" s="20">
        <v>16</v>
      </c>
      <c r="D21" s="21">
        <v>16</v>
      </c>
      <c r="E21" s="21">
        <v>16</v>
      </c>
      <c r="F21" s="21">
        <v>16</v>
      </c>
      <c r="G21" s="21">
        <v>16</v>
      </c>
      <c r="H21" s="21">
        <v>16</v>
      </c>
      <c r="I21" s="21">
        <v>16</v>
      </c>
      <c r="J21" s="23" t="s">
        <v>33</v>
      </c>
    </row>
    <row r="22" spans="2:10" ht="13" customHeight="1" x14ac:dyDescent="0.25">
      <c r="B22" s="4" t="s">
        <v>5</v>
      </c>
      <c r="C22" s="20">
        <v>17</v>
      </c>
      <c r="D22" s="21">
        <v>17</v>
      </c>
      <c r="E22" s="21">
        <v>17</v>
      </c>
      <c r="F22" s="21">
        <v>17</v>
      </c>
      <c r="G22" s="21">
        <v>17</v>
      </c>
      <c r="H22" s="21">
        <v>17</v>
      </c>
      <c r="I22" s="21">
        <v>17</v>
      </c>
      <c r="J22" s="23" t="s">
        <v>33</v>
      </c>
    </row>
    <row r="23" spans="2:10" ht="13" customHeight="1" x14ac:dyDescent="0.25">
      <c r="B23" s="4" t="s">
        <v>6</v>
      </c>
      <c r="C23" s="20">
        <v>18</v>
      </c>
      <c r="D23" s="21">
        <v>18</v>
      </c>
      <c r="E23" s="21">
        <v>18</v>
      </c>
      <c r="F23" s="21">
        <v>18</v>
      </c>
      <c r="G23" s="21">
        <v>18</v>
      </c>
      <c r="H23" s="21">
        <v>18</v>
      </c>
      <c r="I23" s="21">
        <v>18</v>
      </c>
      <c r="J23" s="23" t="s">
        <v>33</v>
      </c>
    </row>
    <row r="24" spans="2:10" ht="13" customHeight="1" x14ac:dyDescent="0.25">
      <c r="B24" s="4" t="s">
        <v>23</v>
      </c>
      <c r="C24" s="20">
        <v>19</v>
      </c>
      <c r="D24" s="21">
        <v>19</v>
      </c>
      <c r="E24" s="21">
        <v>19</v>
      </c>
      <c r="F24" s="21">
        <v>19</v>
      </c>
      <c r="G24" s="21">
        <v>19</v>
      </c>
      <c r="H24" s="21">
        <v>19</v>
      </c>
      <c r="I24" s="21">
        <v>19</v>
      </c>
      <c r="J24" s="23" t="s">
        <v>33</v>
      </c>
    </row>
    <row r="25" spans="2:10" ht="13" customHeight="1" x14ac:dyDescent="0.25">
      <c r="B25" s="4" t="s">
        <v>7</v>
      </c>
      <c r="C25" s="20">
        <v>20</v>
      </c>
      <c r="D25" s="21">
        <v>20</v>
      </c>
      <c r="E25" s="21">
        <v>20</v>
      </c>
      <c r="F25" s="21">
        <v>20</v>
      </c>
      <c r="G25" s="21">
        <v>20</v>
      </c>
      <c r="H25" s="21">
        <v>20</v>
      </c>
      <c r="I25" s="21">
        <v>20</v>
      </c>
      <c r="J25" s="23" t="s">
        <v>33</v>
      </c>
    </row>
    <row r="26" spans="2:10" ht="13" customHeight="1" x14ac:dyDescent="0.25">
      <c r="B26" s="6" t="s">
        <v>3</v>
      </c>
      <c r="C26" s="25">
        <v>21</v>
      </c>
      <c r="D26" s="26">
        <v>21</v>
      </c>
      <c r="E26" s="26">
        <v>21</v>
      </c>
      <c r="F26" s="26">
        <v>21</v>
      </c>
      <c r="G26" s="26">
        <v>21</v>
      </c>
      <c r="H26" s="26">
        <v>21</v>
      </c>
      <c r="I26" s="26">
        <v>21</v>
      </c>
      <c r="J26" s="27" t="s">
        <v>33</v>
      </c>
    </row>
    <row r="27" spans="2:10" x14ac:dyDescent="0.25">
      <c r="B27" s="12"/>
      <c r="C27" s="1"/>
      <c r="D27" s="1"/>
      <c r="E27" s="1"/>
      <c r="F27" s="1"/>
      <c r="G27" s="1"/>
      <c r="H27" s="1"/>
      <c r="I27" s="1"/>
    </row>
    <row r="28" spans="2:10" ht="13" x14ac:dyDescent="0.25">
      <c r="B28" s="13" t="s">
        <v>31</v>
      </c>
      <c r="C28" s="1"/>
      <c r="D28" s="1"/>
      <c r="E28" s="1"/>
      <c r="F28" s="1"/>
      <c r="G28" s="1"/>
      <c r="H28" s="1"/>
      <c r="I28" s="1"/>
    </row>
    <row r="29" spans="2:10" x14ac:dyDescent="0.25">
      <c r="B29" s="88" t="s">
        <v>59</v>
      </c>
      <c r="C29" s="1"/>
      <c r="D29" s="1"/>
      <c r="E29" s="1"/>
      <c r="F29" s="1"/>
      <c r="G29" s="1"/>
      <c r="H29" s="1"/>
      <c r="I29" s="1"/>
    </row>
    <row r="30" spans="2:10" x14ac:dyDescent="0.25">
      <c r="B30" s="7"/>
    </row>
    <row r="31" spans="2:10" ht="13" x14ac:dyDescent="0.3">
      <c r="B31" s="11" t="s">
        <v>28</v>
      </c>
    </row>
    <row r="32" spans="2:10" x14ac:dyDescent="0.25">
      <c r="B32" s="7" t="s">
        <v>29</v>
      </c>
    </row>
    <row r="33" spans="2:2" x14ac:dyDescent="0.25">
      <c r="B33" s="7" t="s">
        <v>38</v>
      </c>
    </row>
    <row r="34" spans="2:2" x14ac:dyDescent="0.25">
      <c r="B34" s="8" t="s">
        <v>30</v>
      </c>
    </row>
    <row r="35" spans="2:2" x14ac:dyDescent="0.25">
      <c r="B35" s="7"/>
    </row>
    <row r="37" spans="2:2" x14ac:dyDescent="0.25">
      <c r="B37" s="7"/>
    </row>
    <row r="38" spans="2:2" x14ac:dyDescent="0.25">
      <c r="B38" s="7"/>
    </row>
    <row r="39" spans="2:2" x14ac:dyDescent="0.25">
      <c r="B39" s="7"/>
    </row>
    <row r="40" spans="2:2" x14ac:dyDescent="0.25">
      <c r="B40" s="7"/>
    </row>
    <row r="41" spans="2:2" x14ac:dyDescent="0.25">
      <c r="B41" s="7"/>
    </row>
    <row r="42" spans="2:2" x14ac:dyDescent="0.25">
      <c r="B42" s="7"/>
    </row>
    <row r="43" spans="2:2" x14ac:dyDescent="0.25">
      <c r="B43" s="7"/>
    </row>
    <row r="44" spans="2:2" x14ac:dyDescent="0.25">
      <c r="B44" s="8"/>
    </row>
    <row r="47" spans="2:2" x14ac:dyDescent="0.25">
      <c r="B47" s="7"/>
    </row>
    <row r="48" spans="2:2" x14ac:dyDescent="0.25">
      <c r="B48" s="7"/>
    </row>
    <row r="49" spans="2:2" x14ac:dyDescent="0.25">
      <c r="B49" s="7"/>
    </row>
    <row r="50" spans="2:2" x14ac:dyDescent="0.25">
      <c r="B50" s="7"/>
    </row>
    <row r="51" spans="2:2" x14ac:dyDescent="0.25">
      <c r="B51" s="7"/>
    </row>
    <row r="52" spans="2:2" x14ac:dyDescent="0.25">
      <c r="B52" s="7"/>
    </row>
    <row r="53" spans="2:2" x14ac:dyDescent="0.25">
      <c r="B53" s="7"/>
    </row>
    <row r="54" spans="2:2" x14ac:dyDescent="0.25">
      <c r="B54" s="8"/>
    </row>
    <row r="57" spans="2:2" x14ac:dyDescent="0.25">
      <c r="B57" s="7"/>
    </row>
    <row r="58" spans="2:2" x14ac:dyDescent="0.25">
      <c r="B58" s="7"/>
    </row>
    <row r="59" spans="2:2" x14ac:dyDescent="0.25">
      <c r="B59" s="7"/>
    </row>
    <row r="60" spans="2:2" x14ac:dyDescent="0.25">
      <c r="B60" s="7"/>
    </row>
    <row r="61" spans="2:2" x14ac:dyDescent="0.25">
      <c r="B61" s="7"/>
    </row>
    <row r="62" spans="2:2" x14ac:dyDescent="0.25">
      <c r="B62" s="7"/>
    </row>
    <row r="63" spans="2:2" x14ac:dyDescent="0.25">
      <c r="B63" s="7"/>
    </row>
    <row r="64" spans="2:2" x14ac:dyDescent="0.25">
      <c r="B64" s="8"/>
    </row>
    <row r="67" spans="2:2" x14ac:dyDescent="0.25">
      <c r="B67" s="7"/>
    </row>
    <row r="68" spans="2:2" x14ac:dyDescent="0.25">
      <c r="B68" s="7"/>
    </row>
    <row r="69" spans="2:2" x14ac:dyDescent="0.25">
      <c r="B69" s="7"/>
    </row>
    <row r="70" spans="2:2" x14ac:dyDescent="0.25">
      <c r="B70" s="7"/>
    </row>
    <row r="71" spans="2:2" x14ac:dyDescent="0.25">
      <c r="B71" s="7"/>
    </row>
    <row r="72" spans="2:2" x14ac:dyDescent="0.25">
      <c r="B72" s="7"/>
    </row>
    <row r="73" spans="2:2" x14ac:dyDescent="0.25">
      <c r="B73" s="7"/>
    </row>
    <row r="74" spans="2:2" x14ac:dyDescent="0.25">
      <c r="B74" s="8"/>
    </row>
    <row r="75" spans="2:2" x14ac:dyDescent="0.25">
      <c r="B75" s="7"/>
    </row>
    <row r="77" spans="2:2" x14ac:dyDescent="0.25">
      <c r="B77" s="7"/>
    </row>
    <row r="78" spans="2:2" x14ac:dyDescent="0.25">
      <c r="B78" s="7"/>
    </row>
    <row r="79" spans="2:2" x14ac:dyDescent="0.25">
      <c r="B79" s="7"/>
    </row>
    <row r="80" spans="2:2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8"/>
    </row>
    <row r="85" spans="2:2" x14ac:dyDescent="0.25">
      <c r="B85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8"/>
    </row>
    <row r="95" spans="2:2" x14ac:dyDescent="0.25">
      <c r="B95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8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8"/>
    </row>
    <row r="115" spans="2:2" x14ac:dyDescent="0.25">
      <c r="B115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8"/>
    </row>
    <row r="125" spans="2:2" x14ac:dyDescent="0.25">
      <c r="B125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8"/>
    </row>
    <row r="135" spans="2:2" x14ac:dyDescent="0.25">
      <c r="B135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8"/>
    </row>
    <row r="145" spans="2:2" x14ac:dyDescent="0.25">
      <c r="B145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8"/>
    </row>
    <row r="155" spans="2:2" x14ac:dyDescent="0.25">
      <c r="B155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8"/>
    </row>
    <row r="165" spans="2:2" x14ac:dyDescent="0.25">
      <c r="B165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8"/>
    </row>
    <row r="175" spans="2:2" x14ac:dyDescent="0.25">
      <c r="B175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8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8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8"/>
    </row>
    <row r="205" spans="2:2" x14ac:dyDescent="0.25">
      <c r="B205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8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8"/>
    </row>
  </sheetData>
  <mergeCells count="1">
    <mergeCell ref="C4:I4"/>
  </mergeCells>
  <conditionalFormatting sqref="C27:C29">
    <cfRule type="colorScale" priority="16">
      <colorScale>
        <cfvo type="min"/>
        <cfvo type="max"/>
        <color rgb="FFC00000"/>
        <color theme="0"/>
      </colorScale>
    </cfRule>
  </conditionalFormatting>
  <conditionalFormatting sqref="D27:D29">
    <cfRule type="colorScale" priority="18">
      <colorScale>
        <cfvo type="min"/>
        <cfvo type="max"/>
        <color rgb="FFC00000"/>
        <color theme="0"/>
      </colorScale>
    </cfRule>
  </conditionalFormatting>
  <conditionalFormatting sqref="E27:E29">
    <cfRule type="colorScale" priority="20">
      <colorScale>
        <cfvo type="min"/>
        <cfvo type="max"/>
        <color rgb="FFC00000"/>
        <color theme="0"/>
      </colorScale>
    </cfRule>
  </conditionalFormatting>
  <conditionalFormatting sqref="F27:I29">
    <cfRule type="colorScale" priority="22">
      <colorScale>
        <cfvo type="min"/>
        <cfvo type="max"/>
        <color rgb="FFC00000"/>
        <color theme="0"/>
      </colorScale>
    </cfRule>
  </conditionalFormatting>
  <hyperlinks>
    <hyperlink ref="B29" r:id="rId1" display="Click here to access report" xr:uid="{574D8F99-5A43-49BF-AF4A-FA511EA62AA3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Forecasted DALYs by age-sex</vt:lpstr>
      <vt:lpstr>Forecasted DALYs by cause</vt:lpstr>
      <vt:lpstr>Forecasted DALY rankings</vt:lpstr>
    </vt:vector>
  </TitlesOfParts>
  <Company>NHSS National Services Scotland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Grant Wyper</dc:creator>
  <cp:lastModifiedBy>Grant Wyper</cp:lastModifiedBy>
  <dcterms:created xsi:type="dcterms:W3CDTF">2022-10-06T10:53:50Z</dcterms:created>
  <dcterms:modified xsi:type="dcterms:W3CDTF">2022-11-21T10:53:40Z</dcterms:modified>
</cp:coreProperties>
</file>